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21720" yWindow="-60" windowWidth="19440" windowHeight="13020" tabRatio="554" firstSheet="1" activeTab="1"/>
  </bookViews>
  <sheets>
    <sheet name="dt" sheetId="10" state="hidden" r:id="rId1"/>
    <sheet name="แพะ" sheetId="6" r:id="rId2"/>
  </sheets>
  <definedNames>
    <definedName name="_xlnm.Print_Area" localSheetId="1">แพะ!$A$1:$M$97</definedName>
    <definedName name="_xlnm.Print_Titles" localSheetId="1">แพะ!$1:$7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4" i="6"/>
  <c r="L94"/>
  <c r="K94"/>
  <c r="J94"/>
  <c r="I94"/>
  <c r="H94"/>
  <c r="G94"/>
  <c r="F94"/>
  <c r="E94"/>
  <c r="D94"/>
  <c r="C94"/>
  <c r="B94"/>
  <c r="M93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8"/>
  <c r="L88"/>
  <c r="K88"/>
  <c r="J88"/>
  <c r="I88"/>
  <c r="H88"/>
  <c r="G88"/>
  <c r="F88"/>
  <c r="E88"/>
  <c r="D88"/>
  <c r="C88"/>
  <c r="B88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8"/>
  <c r="L78"/>
  <c r="K78"/>
  <c r="J78"/>
  <c r="I78"/>
  <c r="H78"/>
  <c r="G78"/>
  <c r="F78"/>
  <c r="E78"/>
  <c r="D78"/>
  <c r="C78"/>
  <c r="B78"/>
  <c r="M77"/>
  <c r="L77"/>
  <c r="K77"/>
  <c r="J77"/>
  <c r="I77"/>
  <c r="H77"/>
  <c r="G77"/>
  <c r="F77"/>
  <c r="E77"/>
  <c r="D77"/>
  <c r="C77"/>
  <c r="B77"/>
  <c r="M76"/>
  <c r="L76"/>
  <c r="K76"/>
  <c r="J76"/>
  <c r="I76"/>
  <c r="H76"/>
  <c r="G76"/>
  <c r="F76"/>
  <c r="E76"/>
  <c r="D76"/>
  <c r="C76"/>
  <c r="B76"/>
  <c r="M75"/>
  <c r="L75"/>
  <c r="K75"/>
  <c r="J75"/>
  <c r="I75"/>
  <c r="H75"/>
  <c r="G75"/>
  <c r="F75"/>
  <c r="E75"/>
  <c r="D75"/>
  <c r="C75"/>
  <c r="B75"/>
  <c r="M74"/>
  <c r="L74"/>
  <c r="K74"/>
  <c r="J74"/>
  <c r="I74"/>
  <c r="H74"/>
  <c r="G74"/>
  <c r="F74"/>
  <c r="E74"/>
  <c r="D74"/>
  <c r="C74"/>
  <c r="B74"/>
  <c r="M73"/>
  <c r="L73"/>
  <c r="K73"/>
  <c r="J73"/>
  <c r="I73"/>
  <c r="H73"/>
  <c r="G73"/>
  <c r="F73"/>
  <c r="E73"/>
  <c r="D73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69"/>
  <c r="L69"/>
  <c r="K69"/>
  <c r="J69"/>
  <c r="I69"/>
  <c r="H69"/>
  <c r="G69"/>
  <c r="F69"/>
  <c r="E69"/>
  <c r="D69"/>
  <c r="C69"/>
  <c r="B69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59"/>
  <c r="L59"/>
  <c r="K59"/>
  <c r="J59"/>
  <c r="I59"/>
  <c r="H59"/>
  <c r="G59"/>
  <c r="F59"/>
  <c r="E59"/>
  <c r="D59"/>
  <c r="C59"/>
  <c r="B59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K44"/>
  <c r="J44"/>
  <c r="I44"/>
  <c r="H44"/>
  <c r="G44"/>
  <c r="F44"/>
  <c r="E44"/>
  <c r="D44"/>
  <c r="C44"/>
  <c r="B44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B24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M21"/>
  <c r="L21"/>
  <c r="K21"/>
  <c r="J21"/>
  <c r="I21"/>
  <c r="H21"/>
  <c r="G21"/>
  <c r="F21"/>
  <c r="E21"/>
  <c r="D21"/>
  <c r="C21"/>
  <c r="B21"/>
  <c r="M20"/>
  <c r="L20"/>
  <c r="K20"/>
  <c r="J20"/>
  <c r="I20"/>
  <c r="H20"/>
  <c r="G20"/>
  <c r="F20"/>
  <c r="E20"/>
  <c r="D20"/>
  <c r="C20"/>
  <c r="B20"/>
  <c r="M18"/>
  <c r="L18"/>
  <c r="K18"/>
  <c r="J18"/>
  <c r="I18"/>
  <c r="H18"/>
  <c r="G18"/>
  <c r="F18"/>
  <c r="E18"/>
  <c r="D18"/>
  <c r="C18"/>
  <c r="B18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L19" l="1"/>
  <c r="L79"/>
  <c r="L9"/>
  <c r="L89"/>
  <c r="M89"/>
  <c r="L70"/>
  <c r="L60"/>
  <c r="L51"/>
  <c r="L38"/>
  <c r="L29"/>
  <c r="L8" l="1"/>
  <c r="M79"/>
  <c r="M70"/>
  <c r="M60"/>
  <c r="M51"/>
  <c r="M38"/>
  <c r="M29"/>
  <c r="M19"/>
  <c r="M9"/>
  <c r="M8" l="1"/>
  <c r="K89"/>
  <c r="J89"/>
  <c r="I89"/>
  <c r="H89"/>
  <c r="G89"/>
  <c r="F89"/>
  <c r="E89"/>
  <c r="D89"/>
  <c r="C89"/>
  <c r="B89"/>
  <c r="K79"/>
  <c r="J79"/>
  <c r="I79"/>
  <c r="H79"/>
  <c r="G79"/>
  <c r="F79"/>
  <c r="E79"/>
  <c r="D79"/>
  <c r="C79"/>
  <c r="B79"/>
  <c r="K70"/>
  <c r="J70"/>
  <c r="I70"/>
  <c r="H70"/>
  <c r="G70"/>
  <c r="F70"/>
  <c r="E70"/>
  <c r="D70"/>
  <c r="C70"/>
  <c r="B70"/>
  <c r="K60"/>
  <c r="J60"/>
  <c r="I60"/>
  <c r="H60"/>
  <c r="G60"/>
  <c r="F60"/>
  <c r="E60"/>
  <c r="D60"/>
  <c r="C60"/>
  <c r="B60"/>
  <c r="K51"/>
  <c r="J51"/>
  <c r="I51"/>
  <c r="H51"/>
  <c r="G51"/>
  <c r="F51"/>
  <c r="E51"/>
  <c r="D51"/>
  <c r="C51"/>
  <c r="B51"/>
  <c r="K38"/>
  <c r="J38"/>
  <c r="I38"/>
  <c r="H38"/>
  <c r="G38"/>
  <c r="F38"/>
  <c r="E38"/>
  <c r="D38"/>
  <c r="C38"/>
  <c r="B38"/>
  <c r="K29"/>
  <c r="J29"/>
  <c r="I29"/>
  <c r="H29"/>
  <c r="G29"/>
  <c r="F29"/>
  <c r="E29"/>
  <c r="D29"/>
  <c r="C29"/>
  <c r="B29"/>
  <c r="K19"/>
  <c r="J19"/>
  <c r="I19"/>
  <c r="H19"/>
  <c r="G19"/>
  <c r="F19"/>
  <c r="E19"/>
  <c r="D19"/>
  <c r="C19"/>
  <c r="B19"/>
  <c r="K9"/>
  <c r="J9"/>
  <c r="I9"/>
  <c r="H9"/>
  <c r="G9"/>
  <c r="F9"/>
  <c r="E9"/>
  <c r="D9"/>
  <c r="C9"/>
  <c r="B9"/>
  <c r="D8" l="1"/>
  <c r="H8"/>
  <c r="E8"/>
  <c r="I8"/>
  <c r="J8"/>
  <c r="G8"/>
  <c r="K8"/>
  <c r="C8"/>
  <c r="B8"/>
  <c r="F8"/>
</calcChain>
</file>

<file path=xl/sharedStrings.xml><?xml version="1.0" encoding="utf-8"?>
<sst xmlns="http://schemas.openxmlformats.org/spreadsheetml/2006/main" count="211" uniqueCount="122">
  <si>
    <t>แพะ</t>
  </si>
  <si>
    <t>จังหวัด</t>
  </si>
  <si>
    <t>แพะเนื้อ</t>
  </si>
  <si>
    <t>แพะนม</t>
  </si>
  <si>
    <t>รวม</t>
  </si>
  <si>
    <t>เกษตรกร</t>
  </si>
  <si>
    <t>จำนวน</t>
  </si>
  <si>
    <t>(ตัว)</t>
  </si>
  <si>
    <t>ยอดรวม</t>
  </si>
  <si>
    <t>เขต 1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</si>
  <si>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</si>
  <si>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</si>
  <si>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</si>
  <si>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</si>
  <si>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</si>
  <si>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</si>
  <si>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</si>
  <si>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</si>
  <si>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รวบรวมโดย</t>
  </si>
  <si>
    <t>: สำนักงานปศุสัตว์อำเภอ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</si>
  <si>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</si>
  <si>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</si>
  <si>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</si>
  <si>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</si>
  <si>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</si>
  <si>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</si>
  <si>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</si>
  <si>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</si>
  <si>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</si>
  <si>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</si>
  <si>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</si>
  <si>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</si>
  <si>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</si>
  <si>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</si>
  <si>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</si>
  <si>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</si>
  <si>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</si>
  <si>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</si>
  <si>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</si>
  <si>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นครราชสีมา </t>
  </si>
  <si>
    <t xml:space="preserve"> บุรีรัมย์ </t>
  </si>
  <si>
    <t xml:space="preserve"> ศรีสะเกษ </t>
  </si>
  <si>
    <t xml:space="preserve"> สุรินทร์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</si>
  <si>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</si>
  <si>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</si>
  <si>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</si>
  <si>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</si>
  <si>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ร้อยเอ็ด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</si>
  <si>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</si>
  <si>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</si>
  <si>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</si>
  <si>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</si>
  <si>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</si>
  <si>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</si>
  <si>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กาฬสินธุ์ </t>
  </si>
  <si>
    <t xml:space="preserve"> นครพนม </t>
  </si>
  <si>
    <t xml:space="preserve"> มุกดาหาร </t>
  </si>
  <si>
    <t xml:space="preserve"> สกลนคร </t>
  </si>
  <si>
    <t xml:space="preserve"> บึงกาฬ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</si>
  <si>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</si>
  <si>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</si>
  <si>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</si>
  <si>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</si>
  <si>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</si>
  <si>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</si>
  <si>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</si>
  <si>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</si>
  <si>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</si>
  <si>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</si>
  <si>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</si>
  <si>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</si>
  <si>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</si>
  <si>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พิษณุโลก </t>
  </si>
  <si>
    <t xml:space="preserve"> พิจิตร </t>
  </si>
  <si>
    <t xml:space="preserve"> เพชรบูรณ์ </t>
  </si>
  <si>
    <t xml:space="preserve"> สุโขทัย </t>
  </si>
  <si>
    <t xml:space="preserve"> ราชบุรี </t>
  </si>
  <si>
    <t xml:space="preserve"> กาญจนบุรี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</si>
  <si>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</si>
  <si>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</si>
  <si>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</si>
  <si>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</si>
  <si>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</si>
  <si>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สุพรรณบุรี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</si>
  <si>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</si>
  <si>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</si>
  <si>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</si>
  <si>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</si>
  <si>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</si>
  <si>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</si>
  <si>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</si>
  <si>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</si>
  <si>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</si>
  <si>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</si>
  <si>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</si>
  <si>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</si>
  <si>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</si>
  <si>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</si>
  <si>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>เขต 2</t>
  </si>
  <si>
    <t>(ราย)</t>
  </si>
  <si>
    <t>แพะสาว</t>
  </si>
  <si>
    <t>แรกเกิดถึง</t>
  </si>
  <si>
    <t>ตั้งท้องแรก</t>
  </si>
  <si>
    <t>ขึ้นไป</t>
  </si>
  <si>
    <t>เมีย (ตัว)</t>
  </si>
  <si>
    <t>ผู้
(ตัว)</t>
  </si>
  <si>
    <t>จำนวน
(ตัว)</t>
  </si>
  <si>
    <t>เกษตรกร
(ราย)</t>
  </si>
  <si>
    <t>สถานที่เลี้ยงสัตว์ จังหวัด</t>
  </si>
  <si>
    <t>แพะ เนื้อ เพศผู้ (ตัว)</t>
  </si>
  <si>
    <t>แพะ เนื้อ เพศเมีย แรกเกิดถึงแพะสาว (ตัว)</t>
  </si>
  <si>
    <t>แพะ เนื้อ เพศเมีย ตั้งท้องแรกขึ้นไป (ตัว)</t>
  </si>
  <si>
    <t>รวมแพะ เนื้อ (ตัว)</t>
  </si>
  <si>
    <t>เกษตรกรผู้เลี้ยงแพะ เนื้อ (ราย)</t>
  </si>
  <si>
    <t>แพะ นม เพศผู้ (ตัว)</t>
  </si>
  <si>
    <t>แพะ นม เพศเมีย แรกเกิดถึงแพะสาว (ตัว)</t>
  </si>
  <si>
    <t>แพะ นม เพศเมีย ตั้งท้องแรกขึ้นไป (ตัว)</t>
  </si>
  <si>
    <t>รวมแพะ นม (ตัว)</t>
  </si>
  <si>
    <t>เกษตรกรผู้เลี้ยงแพะ นม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</si>
  <si>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</si>
  <si>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</si>
  <si>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ตารางที่ 8-1 จำนวนเกษตรกรและแพะ รายจังหวัด ปี 2566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</si>
</sst>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16">
    <font>
      <sz val="10"/>
      <name val="Arial"/>
      <charset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wrapText="1"/>
    </xf>
    <xf numFmtId="187" fontId="7" fillId="0" borderId="0" applyFont="0" applyFill="0" applyBorder="0" applyAlignment="0" applyProtection="0">
      <alignment wrapText="1"/>
    </xf>
    <xf numFmtId="0" fontId="8" fillId="0" borderId="0">
      <alignment wrapText="1"/>
    </xf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>
      <alignment wrapText="1"/>
    </xf>
    <xf numFmtId="189" fontId="11" fillId="0" borderId="0" xfId="1" applyNumberFormat="1" applyFont="1" applyFill="1" applyBorder="1" applyAlignment="1">
      <alignment vertical="center" wrapText="1"/>
    </xf>
    <xf numFmtId="189" fontId="10" fillId="0" borderId="0" xfId="1" applyNumberFormat="1" applyFont="1" applyFill="1" applyBorder="1" applyAlignment="1">
      <alignment vertical="center"/>
    </xf>
    <xf numFmtId="189" fontId="12" fillId="0" borderId="0" xfId="1" applyNumberFormat="1" applyFont="1" applyFill="1" applyBorder="1" applyAlignment="1">
      <alignment horizontal="left" vertical="center"/>
    </xf>
    <xf numFmtId="189" fontId="10" fillId="0" borderId="0" xfId="1" applyNumberFormat="1" applyFont="1" applyFill="1" applyAlignment="1">
      <alignment vertical="center"/>
    </xf>
    <xf numFmtId="189" fontId="10" fillId="0" borderId="0" xfId="1" applyNumberFormat="1" applyFont="1" applyFill="1" applyAlignment="1">
      <alignment horizontal="left" vertical="center"/>
    </xf>
    <xf numFmtId="189" fontId="10" fillId="0" borderId="0" xfId="1" applyNumberFormat="1" applyFont="1" applyFill="1" applyAlignment="1">
      <alignment vertical="center" wrapText="1"/>
    </xf>
    <xf numFmtId="189" fontId="12" fillId="0" borderId="0" xfId="1" applyNumberFormat="1" applyFont="1" applyFill="1" applyAlignment="1">
      <alignment vertical="center" wrapText="1"/>
    </xf>
    <xf numFmtId="189" fontId="12" fillId="0" borderId="0" xfId="1" applyNumberFormat="1" applyFont="1" applyFill="1" applyAlignment="1">
      <alignment horizontal="left" vertical="center"/>
    </xf>
    <xf numFmtId="188" fontId="10" fillId="0" borderId="0" xfId="1" applyNumberFormat="1" applyFont="1" applyFill="1" applyAlignment="1">
      <alignment horizontal="left"/>
    </xf>
    <xf numFmtId="189" fontId="10" fillId="0" borderId="0" xfId="1" applyNumberFormat="1" applyFont="1" applyFill="1" applyBorder="1" applyAlignment="1">
      <alignment vertical="center" wrapText="1"/>
    </xf>
    <xf numFmtId="41" fontId="13" fillId="3" borderId="3" xfId="2" applyNumberFormat="1" applyFont="1" applyFill="1" applyBorder="1" applyAlignment="1">
      <alignment vertical="center" shrinkToFit="1"/>
    </xf>
    <xf numFmtId="0" fontId="13" fillId="4" borderId="1" xfId="0" applyFont="1" applyFill="1" applyBorder="1" applyAlignment="1">
      <alignment horizontal="center" vertical="top" wrapText="1"/>
    </xf>
    <xf numFmtId="41" fontId="13" fillId="4" borderId="3" xfId="2" applyNumberFormat="1" applyFont="1" applyFill="1" applyBorder="1" applyAlignment="1">
      <alignment vertical="center" shrinkToFit="1"/>
    </xf>
    <xf numFmtId="0" fontId="13" fillId="3" borderId="3" xfId="0" applyFont="1" applyFill="1" applyBorder="1" applyAlignment="1">
      <alignment horizontal="center" vertical="top" wrapText="1"/>
    </xf>
    <xf numFmtId="41" fontId="11" fillId="0" borderId="3" xfId="0" applyNumberFormat="1" applyFont="1" applyFill="1" applyBorder="1" applyAlignment="1">
      <alignment vertical="top" wrapText="1"/>
    </xf>
    <xf numFmtId="41" fontId="11" fillId="0" borderId="3" xfId="2" applyNumberFormat="1" applyFont="1" applyFill="1" applyBorder="1" applyAlignment="1">
      <alignment vertical="center" shrinkToFit="1"/>
    </xf>
    <xf numFmtId="189" fontId="14" fillId="0" borderId="0" xfId="1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0" borderId="0" xfId="15"/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6">
    <cellStyle name="Comma 2" xfId="4"/>
    <cellStyle name="Comma 3" xfId="6"/>
    <cellStyle name="Comma 3 2" xfId="11"/>
    <cellStyle name="Comma 4" xfId="7"/>
    <cellStyle name="Comma 5" xfId="9"/>
    <cellStyle name="Comma 5 2" xfId="14"/>
    <cellStyle name="Normal 2" xfId="3"/>
    <cellStyle name="Normal 3" xfId="5"/>
    <cellStyle name="Normal 4" xfId="8"/>
    <cellStyle name="Normal 5" xfId="10"/>
    <cellStyle name="Normal 5 2" xfId="12"/>
    <cellStyle name="Normal 6" xfId="13"/>
    <cellStyle name="Normal 7" xfId="15"/>
    <cellStyle name="เครื่องหมายจุลภาค" xfId="1" builtinId="3"/>
    <cellStyle name="ปกติ" xfId="0" builtinId="0"/>
    <cellStyle name="ปกติ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workbookViewId="0">
      <selection activeCell="N1" sqref="N1:BL1048576"/>
    </sheetView>
  </sheetViews>
  <sheetFormatPr defaultRowHeight="14.25"/>
  <cols>
    <col min="1" max="1" width="22.140625" style="20" bestFit="1" customWidth="1"/>
    <col min="2" max="2" width="19.28515625" style="20" bestFit="1" customWidth="1"/>
    <col min="3" max="3" width="38.85546875" style="20" bestFit="1" customWidth="1"/>
    <col min="4" max="4" width="37.140625" style="20" bestFit="1" customWidth="1"/>
    <col min="5" max="5" width="16.85546875" style="20" bestFit="1" customWidth="1"/>
    <col min="6" max="6" width="28.28515625" style="20" bestFit="1" customWidth="1"/>
    <col min="7" max="7" width="18.5703125" style="20" bestFit="1" customWidth="1"/>
    <col min="8" max="8" width="38" style="20" bestFit="1" customWidth="1"/>
    <col min="9" max="9" width="36.42578125" style="20" bestFit="1" customWidth="1"/>
    <col min="10" max="10" width="16.140625" style="20" bestFit="1" customWidth="1"/>
    <col min="11" max="11" width="27.5703125" style="20" bestFit="1" customWidth="1"/>
    <col min="12" max="12" width="25.42578125" style="20" bestFit="1" customWidth="1"/>
    <col min="13" max="13" width="40.140625" style="20" bestFit="1" customWidth="1"/>
    <col min="14" max="16384" width="9.140625" style="20"/>
  </cols>
  <sheetData>
    <row r="1" spans="1:13">
      <c r="A1" s="20" t="s">
        <v>108</v>
      </c>
      <c r="B1" s="20" t="s">
        <v>109</v>
      </c>
      <c r="C1" s="20" t="s">
        <v>110</v>
      </c>
      <c r="D1" s="20" t="s">
        <v>111</v>
      </c>
      <c r="E1" s="20" t="s">
        <v>112</v>
      </c>
      <c r="F1" s="20" t="s">
        <v>113</v>
      </c>
      <c r="G1" s="20" t="s">
        <v>114</v>
      </c>
      <c r="H1" s="20" t="s">
        <v>115</v>
      </c>
      <c r="I1" s="20" t="s">
        <v>116</v>
      </c>
      <c r="J1" s="20" t="s">
        <v>117</v>
      </c>
      <c r="K1" s="20" t="s">
        <v>118</v>
      </c>
      <c r="L1" s="20" t="s">
        <v>119</v>
      </c>
      <c r="M1" s="20" t="s">
        <v>120</v>
      </c>
    </row>
    <row r="2" spans="1:13">
      <c r="A2" s="20" t="s">
        <v>21</v>
      </c>
      <c r="B2" s="20">
        <v>2646</v>
      </c>
      <c r="C2" s="20">
        <v>3614</v>
      </c>
      <c r="D2" s="20">
        <v>1464</v>
      </c>
      <c r="E2" s="20">
        <v>7724</v>
      </c>
      <c r="F2" s="20">
        <v>386</v>
      </c>
      <c r="G2" s="20">
        <v>820</v>
      </c>
      <c r="H2" s="20">
        <v>1904</v>
      </c>
      <c r="I2" s="20">
        <v>653</v>
      </c>
      <c r="J2" s="20">
        <v>3377</v>
      </c>
      <c r="K2" s="20">
        <v>166</v>
      </c>
      <c r="L2" s="20">
        <v>11101</v>
      </c>
      <c r="M2" s="20">
        <v>491</v>
      </c>
    </row>
    <row r="3" spans="1:13">
      <c r="A3" s="20" t="s">
        <v>28</v>
      </c>
      <c r="B3" s="20">
        <v>7004</v>
      </c>
      <c r="C3" s="20">
        <v>20930</v>
      </c>
      <c r="D3" s="20">
        <v>15309</v>
      </c>
      <c r="E3" s="20">
        <v>43243</v>
      </c>
      <c r="F3" s="20">
        <v>1190</v>
      </c>
      <c r="G3" s="20">
        <v>71</v>
      </c>
      <c r="H3" s="20">
        <v>92</v>
      </c>
      <c r="I3" s="20">
        <v>34</v>
      </c>
      <c r="J3" s="20">
        <v>197</v>
      </c>
      <c r="K3" s="20">
        <v>12</v>
      </c>
      <c r="L3" s="20">
        <v>43440</v>
      </c>
      <c r="M3" s="20">
        <v>1198</v>
      </c>
    </row>
    <row r="4" spans="1:13">
      <c r="A4" s="20" t="s">
        <v>22</v>
      </c>
      <c r="B4" s="20">
        <v>713</v>
      </c>
      <c r="C4" s="20">
        <v>1758</v>
      </c>
      <c r="D4" s="20">
        <v>771</v>
      </c>
      <c r="E4" s="20">
        <v>3242</v>
      </c>
      <c r="F4" s="20">
        <v>234</v>
      </c>
      <c r="G4" s="20">
        <v>195</v>
      </c>
      <c r="H4" s="20">
        <v>623</v>
      </c>
      <c r="I4" s="20">
        <v>498</v>
      </c>
      <c r="J4" s="20">
        <v>1316</v>
      </c>
      <c r="K4" s="20">
        <v>82</v>
      </c>
      <c r="L4" s="20">
        <v>4558</v>
      </c>
      <c r="M4" s="20">
        <v>284</v>
      </c>
    </row>
    <row r="5" spans="1:13">
      <c r="A5" s="20" t="s">
        <v>23</v>
      </c>
      <c r="B5" s="20">
        <v>737</v>
      </c>
      <c r="C5" s="20">
        <v>1878</v>
      </c>
      <c r="D5" s="20">
        <v>386</v>
      </c>
      <c r="E5" s="20">
        <v>3001</v>
      </c>
      <c r="F5" s="20">
        <v>113</v>
      </c>
      <c r="G5" s="20">
        <v>74</v>
      </c>
      <c r="H5" s="20">
        <v>118</v>
      </c>
      <c r="I5" s="20">
        <v>0</v>
      </c>
      <c r="J5" s="20">
        <v>192</v>
      </c>
      <c r="K5" s="20">
        <v>8</v>
      </c>
      <c r="L5" s="20">
        <v>3193</v>
      </c>
      <c r="M5" s="20">
        <v>118</v>
      </c>
    </row>
    <row r="6" spans="1:13">
      <c r="A6" s="20" t="s">
        <v>24</v>
      </c>
      <c r="B6" s="20">
        <v>1658</v>
      </c>
      <c r="C6" s="20">
        <v>3854</v>
      </c>
      <c r="D6" s="20">
        <v>2019</v>
      </c>
      <c r="E6" s="20">
        <v>7531</v>
      </c>
      <c r="F6" s="20">
        <v>365</v>
      </c>
      <c r="G6" s="20">
        <v>210</v>
      </c>
      <c r="H6" s="20">
        <v>439</v>
      </c>
      <c r="I6" s="20">
        <v>222</v>
      </c>
      <c r="J6" s="20">
        <v>871</v>
      </c>
      <c r="K6" s="20">
        <v>49</v>
      </c>
      <c r="L6" s="20">
        <v>8402</v>
      </c>
      <c r="M6" s="20">
        <v>390</v>
      </c>
    </row>
    <row r="7" spans="1:13">
      <c r="A7" s="20" t="s">
        <v>26</v>
      </c>
      <c r="B7" s="20">
        <v>15440</v>
      </c>
      <c r="C7" s="20">
        <v>27396</v>
      </c>
      <c r="D7" s="20">
        <v>31890</v>
      </c>
      <c r="E7" s="20">
        <v>74726</v>
      </c>
      <c r="F7" s="20">
        <v>2339</v>
      </c>
      <c r="G7" s="20">
        <v>234</v>
      </c>
      <c r="H7" s="20">
        <v>600</v>
      </c>
      <c r="I7" s="20">
        <v>628</v>
      </c>
      <c r="J7" s="20">
        <v>1462</v>
      </c>
      <c r="K7" s="20">
        <v>41</v>
      </c>
      <c r="L7" s="20">
        <v>76188</v>
      </c>
      <c r="M7" s="20">
        <v>2363</v>
      </c>
    </row>
    <row r="8" spans="1:13">
      <c r="A8" s="20" t="s">
        <v>29</v>
      </c>
      <c r="B8" s="20">
        <v>6737</v>
      </c>
      <c r="C8" s="20">
        <v>13301</v>
      </c>
      <c r="D8" s="20">
        <v>8084</v>
      </c>
      <c r="E8" s="20">
        <v>28122</v>
      </c>
      <c r="F8" s="20">
        <v>854</v>
      </c>
      <c r="G8" s="20">
        <v>41</v>
      </c>
      <c r="H8" s="20">
        <v>132</v>
      </c>
      <c r="I8" s="20">
        <v>163</v>
      </c>
      <c r="J8" s="20">
        <v>336</v>
      </c>
      <c r="K8" s="20">
        <v>13</v>
      </c>
      <c r="L8" s="20">
        <v>28458</v>
      </c>
      <c r="M8" s="20">
        <v>860</v>
      </c>
    </row>
    <row r="9" spans="1:13">
      <c r="A9" s="20" t="s">
        <v>27</v>
      </c>
      <c r="B9" s="20">
        <v>2405</v>
      </c>
      <c r="C9" s="20">
        <v>6589</v>
      </c>
      <c r="D9" s="20">
        <v>8292</v>
      </c>
      <c r="E9" s="20">
        <v>17286</v>
      </c>
      <c r="F9" s="20">
        <v>522</v>
      </c>
      <c r="G9" s="20">
        <v>9</v>
      </c>
      <c r="H9" s="20">
        <v>47</v>
      </c>
      <c r="I9" s="20">
        <v>12</v>
      </c>
      <c r="J9" s="20">
        <v>68</v>
      </c>
      <c r="K9" s="20">
        <v>6</v>
      </c>
      <c r="L9" s="20">
        <v>17354</v>
      </c>
      <c r="M9" s="20">
        <v>524</v>
      </c>
    </row>
    <row r="10" spans="1:13">
      <c r="A10" s="20" t="s">
        <v>25</v>
      </c>
      <c r="B10" s="20">
        <v>1525</v>
      </c>
      <c r="C10" s="20">
        <v>5095</v>
      </c>
      <c r="D10" s="20">
        <v>3597</v>
      </c>
      <c r="E10" s="20">
        <v>10217</v>
      </c>
      <c r="F10" s="20">
        <v>363</v>
      </c>
      <c r="G10" s="20">
        <v>35</v>
      </c>
      <c r="H10" s="20">
        <v>174</v>
      </c>
      <c r="I10" s="20">
        <v>81</v>
      </c>
      <c r="J10" s="20">
        <v>290</v>
      </c>
      <c r="K10" s="20">
        <v>22</v>
      </c>
      <c r="L10" s="20">
        <v>10507</v>
      </c>
      <c r="M10" s="20">
        <v>379</v>
      </c>
    </row>
    <row r="11" spans="1:13">
      <c r="A11" s="20" t="s">
        <v>33</v>
      </c>
      <c r="B11" s="20">
        <v>123</v>
      </c>
      <c r="C11" s="20">
        <v>193</v>
      </c>
      <c r="D11" s="20">
        <v>103</v>
      </c>
      <c r="E11" s="20">
        <v>419</v>
      </c>
      <c r="F11" s="20">
        <v>34</v>
      </c>
      <c r="G11" s="20">
        <v>2</v>
      </c>
      <c r="H11" s="20">
        <v>0</v>
      </c>
      <c r="I11" s="20">
        <v>0</v>
      </c>
      <c r="J11" s="20">
        <v>2</v>
      </c>
      <c r="K11" s="20">
        <v>1</v>
      </c>
      <c r="L11" s="20">
        <v>421</v>
      </c>
      <c r="M11" s="20">
        <v>35</v>
      </c>
    </row>
    <row r="12" spans="1:13">
      <c r="A12" s="20" t="s">
        <v>35</v>
      </c>
      <c r="B12" s="20">
        <v>2074</v>
      </c>
      <c r="C12" s="20">
        <v>3699</v>
      </c>
      <c r="D12" s="20">
        <v>2380</v>
      </c>
      <c r="E12" s="20">
        <v>8153</v>
      </c>
      <c r="F12" s="20">
        <v>419</v>
      </c>
      <c r="G12" s="20">
        <v>82</v>
      </c>
      <c r="H12" s="20">
        <v>249</v>
      </c>
      <c r="I12" s="20">
        <v>147</v>
      </c>
      <c r="J12" s="20">
        <v>478</v>
      </c>
      <c r="K12" s="20">
        <v>30</v>
      </c>
      <c r="L12" s="20">
        <v>8631</v>
      </c>
      <c r="M12" s="20">
        <v>434</v>
      </c>
    </row>
    <row r="13" spans="1:13">
      <c r="A13" s="20" t="s">
        <v>31</v>
      </c>
      <c r="B13" s="20">
        <v>1376</v>
      </c>
      <c r="C13" s="20">
        <v>2808</v>
      </c>
      <c r="D13" s="20">
        <v>2447</v>
      </c>
      <c r="E13" s="20">
        <v>6631</v>
      </c>
      <c r="F13" s="20">
        <v>318</v>
      </c>
      <c r="G13" s="20">
        <v>74</v>
      </c>
      <c r="H13" s="20">
        <v>174</v>
      </c>
      <c r="I13" s="20">
        <v>126</v>
      </c>
      <c r="J13" s="20">
        <v>374</v>
      </c>
      <c r="K13" s="20">
        <v>26</v>
      </c>
      <c r="L13" s="20">
        <v>7005</v>
      </c>
      <c r="M13" s="20">
        <v>329</v>
      </c>
    </row>
    <row r="14" spans="1:13">
      <c r="A14" s="20" t="s">
        <v>34</v>
      </c>
      <c r="B14" s="20">
        <v>148</v>
      </c>
      <c r="C14" s="20">
        <v>166</v>
      </c>
      <c r="D14" s="20">
        <v>219</v>
      </c>
      <c r="E14" s="20">
        <v>533</v>
      </c>
      <c r="F14" s="20">
        <v>26</v>
      </c>
      <c r="G14" s="20">
        <v>3</v>
      </c>
      <c r="H14" s="20">
        <v>4</v>
      </c>
      <c r="I14" s="20">
        <v>6</v>
      </c>
      <c r="J14" s="20">
        <v>13</v>
      </c>
      <c r="K14" s="20">
        <v>1</v>
      </c>
      <c r="L14" s="20">
        <v>546</v>
      </c>
      <c r="M14" s="20">
        <v>27</v>
      </c>
    </row>
    <row r="15" spans="1:13">
      <c r="A15" s="20" t="s">
        <v>37</v>
      </c>
      <c r="B15" s="20">
        <v>551</v>
      </c>
      <c r="C15" s="20">
        <v>1554</v>
      </c>
      <c r="D15" s="20">
        <v>851</v>
      </c>
      <c r="E15" s="20">
        <v>2956</v>
      </c>
      <c r="F15" s="20">
        <v>111</v>
      </c>
      <c r="G15" s="20">
        <v>5</v>
      </c>
      <c r="H15" s="20">
        <v>109</v>
      </c>
      <c r="I15" s="20">
        <v>0</v>
      </c>
      <c r="J15" s="20">
        <v>114</v>
      </c>
      <c r="K15" s="20">
        <v>6</v>
      </c>
      <c r="L15" s="20">
        <v>3070</v>
      </c>
      <c r="M15" s="20">
        <v>111</v>
      </c>
    </row>
    <row r="16" spans="1:13">
      <c r="A16" s="20" t="s">
        <v>36</v>
      </c>
      <c r="B16" s="20">
        <v>355</v>
      </c>
      <c r="C16" s="20">
        <v>1050</v>
      </c>
      <c r="D16" s="20">
        <v>415</v>
      </c>
      <c r="E16" s="20">
        <v>1820</v>
      </c>
      <c r="F16" s="20">
        <v>109</v>
      </c>
      <c r="G16" s="20">
        <v>72</v>
      </c>
      <c r="H16" s="20">
        <v>23</v>
      </c>
      <c r="I16" s="20">
        <v>37</v>
      </c>
      <c r="J16" s="20">
        <v>132</v>
      </c>
      <c r="K16" s="20">
        <v>6</v>
      </c>
      <c r="L16" s="20">
        <v>1952</v>
      </c>
      <c r="M16" s="20">
        <v>113</v>
      </c>
    </row>
    <row r="17" spans="1:13">
      <c r="A17" s="20" t="s">
        <v>32</v>
      </c>
      <c r="B17" s="20">
        <v>304</v>
      </c>
      <c r="C17" s="20">
        <v>607</v>
      </c>
      <c r="D17" s="20">
        <v>183</v>
      </c>
      <c r="E17" s="20">
        <v>1094</v>
      </c>
      <c r="F17" s="20">
        <v>43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1094</v>
      </c>
      <c r="M17" s="20">
        <v>43</v>
      </c>
    </row>
    <row r="18" spans="1:13">
      <c r="A18" s="20" t="s">
        <v>30</v>
      </c>
      <c r="B18" s="20">
        <v>112</v>
      </c>
      <c r="C18" s="20">
        <v>237</v>
      </c>
      <c r="D18" s="20">
        <v>32</v>
      </c>
      <c r="E18" s="20">
        <v>381</v>
      </c>
      <c r="F18" s="20">
        <v>22</v>
      </c>
      <c r="G18" s="20">
        <v>23</v>
      </c>
      <c r="H18" s="20">
        <v>60</v>
      </c>
      <c r="I18" s="20">
        <v>42</v>
      </c>
      <c r="J18" s="20">
        <v>125</v>
      </c>
      <c r="K18" s="20">
        <v>8</v>
      </c>
      <c r="L18" s="20">
        <v>506</v>
      </c>
      <c r="M18" s="20">
        <v>29</v>
      </c>
    </row>
    <row r="19" spans="1:13">
      <c r="A19" s="20" t="s">
        <v>38</v>
      </c>
      <c r="B19" s="20">
        <v>4233</v>
      </c>
      <c r="C19" s="20">
        <v>10286</v>
      </c>
      <c r="D19" s="20">
        <v>4633</v>
      </c>
      <c r="E19" s="20">
        <v>19152</v>
      </c>
      <c r="F19" s="20">
        <v>719</v>
      </c>
      <c r="G19" s="20">
        <v>47</v>
      </c>
      <c r="H19" s="20">
        <v>57</v>
      </c>
      <c r="I19" s="20">
        <v>62</v>
      </c>
      <c r="J19" s="20">
        <v>166</v>
      </c>
      <c r="K19" s="20">
        <v>12</v>
      </c>
      <c r="L19" s="20">
        <v>19318</v>
      </c>
      <c r="M19" s="20">
        <v>727</v>
      </c>
    </row>
    <row r="20" spans="1:13">
      <c r="A20" s="20" t="s">
        <v>45</v>
      </c>
      <c r="B20" s="20">
        <v>6878</v>
      </c>
      <c r="C20" s="20">
        <v>16852</v>
      </c>
      <c r="D20" s="20">
        <v>13456</v>
      </c>
      <c r="E20" s="20">
        <v>37186</v>
      </c>
      <c r="F20" s="20">
        <v>1478</v>
      </c>
      <c r="G20" s="20">
        <v>76</v>
      </c>
      <c r="H20" s="20">
        <v>96</v>
      </c>
      <c r="I20" s="20">
        <v>53</v>
      </c>
      <c r="J20" s="20">
        <v>225</v>
      </c>
      <c r="K20" s="20">
        <v>14</v>
      </c>
      <c r="L20" s="20">
        <v>37411</v>
      </c>
      <c r="M20" s="20">
        <v>1485</v>
      </c>
    </row>
    <row r="21" spans="1:13">
      <c r="A21" s="20" t="s">
        <v>39</v>
      </c>
      <c r="B21" s="20">
        <v>25996</v>
      </c>
      <c r="C21" s="20">
        <v>56377</v>
      </c>
      <c r="D21" s="20">
        <v>43191</v>
      </c>
      <c r="E21" s="20">
        <v>125564</v>
      </c>
      <c r="F21" s="20">
        <v>4548</v>
      </c>
      <c r="G21" s="20">
        <v>485</v>
      </c>
      <c r="H21" s="20">
        <v>1272</v>
      </c>
      <c r="I21" s="20">
        <v>1103</v>
      </c>
      <c r="J21" s="20">
        <v>2860</v>
      </c>
      <c r="K21" s="20">
        <v>121</v>
      </c>
      <c r="L21" s="20">
        <v>128424</v>
      </c>
      <c r="M21" s="20">
        <v>4646</v>
      </c>
    </row>
    <row r="22" spans="1:13">
      <c r="A22" s="20" t="s">
        <v>40</v>
      </c>
      <c r="B22" s="20">
        <v>4381</v>
      </c>
      <c r="C22" s="20">
        <v>9053</v>
      </c>
      <c r="D22" s="20">
        <v>8084</v>
      </c>
      <c r="E22" s="20">
        <v>21518</v>
      </c>
      <c r="F22" s="20">
        <v>1166</v>
      </c>
      <c r="G22" s="20">
        <v>184</v>
      </c>
      <c r="H22" s="20">
        <v>249</v>
      </c>
      <c r="I22" s="20">
        <v>320</v>
      </c>
      <c r="J22" s="20">
        <v>753</v>
      </c>
      <c r="K22" s="20">
        <v>49</v>
      </c>
      <c r="L22" s="20">
        <v>22271</v>
      </c>
      <c r="M22" s="20">
        <v>1207</v>
      </c>
    </row>
    <row r="23" spans="1:13">
      <c r="A23" s="20" t="s">
        <v>44</v>
      </c>
      <c r="B23" s="20">
        <v>386</v>
      </c>
      <c r="C23" s="20">
        <v>1067</v>
      </c>
      <c r="D23" s="20">
        <v>669</v>
      </c>
      <c r="E23" s="20">
        <v>2122</v>
      </c>
      <c r="F23" s="20">
        <v>132</v>
      </c>
      <c r="G23" s="20">
        <v>12</v>
      </c>
      <c r="H23" s="20">
        <v>20</v>
      </c>
      <c r="I23" s="20">
        <v>9</v>
      </c>
      <c r="J23" s="20">
        <v>41</v>
      </c>
      <c r="K23" s="20">
        <v>4</v>
      </c>
      <c r="L23" s="20">
        <v>2163</v>
      </c>
      <c r="M23" s="20">
        <v>135</v>
      </c>
    </row>
    <row r="24" spans="1:13">
      <c r="A24" s="20" t="s">
        <v>41</v>
      </c>
      <c r="B24" s="20">
        <v>1116</v>
      </c>
      <c r="C24" s="20">
        <v>2857</v>
      </c>
      <c r="D24" s="20">
        <v>1662</v>
      </c>
      <c r="E24" s="20">
        <v>5635</v>
      </c>
      <c r="F24" s="20">
        <v>313</v>
      </c>
      <c r="G24" s="20">
        <v>36</v>
      </c>
      <c r="H24" s="20">
        <v>42</v>
      </c>
      <c r="I24" s="20">
        <v>45</v>
      </c>
      <c r="J24" s="20">
        <v>123</v>
      </c>
      <c r="K24" s="20">
        <v>9</v>
      </c>
      <c r="L24" s="20">
        <v>5758</v>
      </c>
      <c r="M24" s="20">
        <v>321</v>
      </c>
    </row>
    <row r="25" spans="1:13">
      <c r="A25" s="20" t="s">
        <v>42</v>
      </c>
      <c r="B25" s="20">
        <v>1302</v>
      </c>
      <c r="C25" s="20">
        <v>3357</v>
      </c>
      <c r="D25" s="20">
        <v>2624</v>
      </c>
      <c r="E25" s="20">
        <v>7283</v>
      </c>
      <c r="F25" s="20">
        <v>467</v>
      </c>
      <c r="G25" s="20">
        <v>24</v>
      </c>
      <c r="H25" s="20">
        <v>136</v>
      </c>
      <c r="I25" s="20">
        <v>50</v>
      </c>
      <c r="J25" s="20">
        <v>210</v>
      </c>
      <c r="K25" s="20">
        <v>12</v>
      </c>
      <c r="L25" s="20">
        <v>7493</v>
      </c>
      <c r="M25" s="20">
        <v>477</v>
      </c>
    </row>
    <row r="26" spans="1:13">
      <c r="A26" s="20" t="s">
        <v>46</v>
      </c>
      <c r="B26" s="20">
        <v>421</v>
      </c>
      <c r="C26" s="20">
        <v>2089</v>
      </c>
      <c r="D26" s="20">
        <v>801</v>
      </c>
      <c r="E26" s="20">
        <v>3311</v>
      </c>
      <c r="F26" s="20">
        <v>125</v>
      </c>
      <c r="G26" s="20">
        <v>3</v>
      </c>
      <c r="H26" s="20">
        <v>7</v>
      </c>
      <c r="I26" s="20">
        <v>1</v>
      </c>
      <c r="J26" s="20">
        <v>11</v>
      </c>
      <c r="K26" s="20">
        <v>1</v>
      </c>
      <c r="L26" s="20">
        <v>3322</v>
      </c>
      <c r="M26" s="20">
        <v>126</v>
      </c>
    </row>
    <row r="27" spans="1:13">
      <c r="A27" s="20" t="s">
        <v>43</v>
      </c>
      <c r="B27" s="20">
        <v>2238</v>
      </c>
      <c r="C27" s="20">
        <v>4310</v>
      </c>
      <c r="D27" s="20">
        <v>3730</v>
      </c>
      <c r="E27" s="20">
        <v>10278</v>
      </c>
      <c r="F27" s="20">
        <v>763</v>
      </c>
      <c r="G27" s="20">
        <v>15</v>
      </c>
      <c r="H27" s="20">
        <v>26</v>
      </c>
      <c r="I27" s="20">
        <v>11</v>
      </c>
      <c r="J27" s="20">
        <v>52</v>
      </c>
      <c r="K27" s="20">
        <v>13</v>
      </c>
      <c r="L27" s="20">
        <v>10330</v>
      </c>
      <c r="M27" s="20">
        <v>769</v>
      </c>
    </row>
    <row r="28" spans="1:13">
      <c r="A28" s="20" t="s">
        <v>54</v>
      </c>
      <c r="B28" s="20">
        <v>1342</v>
      </c>
      <c r="C28" s="20">
        <v>2968</v>
      </c>
      <c r="D28" s="20">
        <v>2230</v>
      </c>
      <c r="E28" s="20">
        <v>6540</v>
      </c>
      <c r="F28" s="20">
        <v>393</v>
      </c>
      <c r="G28" s="20">
        <v>22</v>
      </c>
      <c r="H28" s="20">
        <v>45</v>
      </c>
      <c r="I28" s="20">
        <v>22</v>
      </c>
      <c r="J28" s="20">
        <v>89</v>
      </c>
      <c r="K28" s="20">
        <v>10</v>
      </c>
      <c r="L28" s="20">
        <v>6629</v>
      </c>
      <c r="M28" s="20">
        <v>403</v>
      </c>
    </row>
    <row r="29" spans="1:13">
      <c r="A29" s="20" t="s">
        <v>49</v>
      </c>
      <c r="B29" s="20">
        <v>4964</v>
      </c>
      <c r="C29" s="20">
        <v>10957</v>
      </c>
      <c r="D29" s="20">
        <v>8839</v>
      </c>
      <c r="E29" s="20">
        <v>24760</v>
      </c>
      <c r="F29" s="20">
        <v>1085</v>
      </c>
      <c r="G29" s="20">
        <v>94</v>
      </c>
      <c r="H29" s="20">
        <v>225</v>
      </c>
      <c r="I29" s="20">
        <v>176</v>
      </c>
      <c r="J29" s="20">
        <v>495</v>
      </c>
      <c r="K29" s="20">
        <v>38</v>
      </c>
      <c r="L29" s="20">
        <v>25255</v>
      </c>
      <c r="M29" s="20">
        <v>1114</v>
      </c>
    </row>
    <row r="30" spans="1:13">
      <c r="A30" s="20" t="s">
        <v>55</v>
      </c>
      <c r="B30" s="20">
        <v>3378</v>
      </c>
      <c r="C30" s="20">
        <v>3202</v>
      </c>
      <c r="D30" s="20">
        <v>2357</v>
      </c>
      <c r="E30" s="20">
        <v>8937</v>
      </c>
      <c r="F30" s="20">
        <v>403</v>
      </c>
      <c r="G30" s="20">
        <v>66</v>
      </c>
      <c r="H30" s="20">
        <v>136</v>
      </c>
      <c r="I30" s="20">
        <v>2</v>
      </c>
      <c r="J30" s="20">
        <v>204</v>
      </c>
      <c r="K30" s="20">
        <v>10</v>
      </c>
      <c r="L30" s="20">
        <v>9141</v>
      </c>
      <c r="M30" s="20">
        <v>412</v>
      </c>
    </row>
    <row r="31" spans="1:13">
      <c r="A31" s="20" t="s">
        <v>58</v>
      </c>
      <c r="B31" s="20">
        <v>1224</v>
      </c>
      <c r="C31" s="20">
        <v>2219</v>
      </c>
      <c r="D31" s="20">
        <v>1593</v>
      </c>
      <c r="E31" s="20">
        <v>5036</v>
      </c>
      <c r="F31" s="20">
        <v>224</v>
      </c>
      <c r="G31" s="20">
        <v>18</v>
      </c>
      <c r="H31" s="20">
        <v>23</v>
      </c>
      <c r="I31" s="20">
        <v>10</v>
      </c>
      <c r="J31" s="20">
        <v>51</v>
      </c>
      <c r="K31" s="20">
        <v>4</v>
      </c>
      <c r="L31" s="20">
        <v>5087</v>
      </c>
      <c r="M31" s="20">
        <v>225</v>
      </c>
    </row>
    <row r="32" spans="1:13">
      <c r="A32" s="20" t="s">
        <v>53</v>
      </c>
      <c r="B32" s="20">
        <v>2496</v>
      </c>
      <c r="C32" s="20">
        <v>3957</v>
      </c>
      <c r="D32" s="20">
        <v>2938</v>
      </c>
      <c r="E32" s="20">
        <v>9391</v>
      </c>
      <c r="F32" s="20">
        <v>416</v>
      </c>
      <c r="G32" s="20">
        <v>22</v>
      </c>
      <c r="H32" s="20">
        <v>76</v>
      </c>
      <c r="I32" s="20">
        <v>70</v>
      </c>
      <c r="J32" s="20">
        <v>168</v>
      </c>
      <c r="K32" s="20">
        <v>15</v>
      </c>
      <c r="L32" s="20">
        <v>9559</v>
      </c>
      <c r="M32" s="20">
        <v>428</v>
      </c>
    </row>
    <row r="33" spans="1:13">
      <c r="A33" s="20" t="s">
        <v>56</v>
      </c>
      <c r="B33" s="20">
        <v>691</v>
      </c>
      <c r="C33" s="20">
        <v>1165</v>
      </c>
      <c r="D33" s="20">
        <v>1009</v>
      </c>
      <c r="E33" s="20">
        <v>2865</v>
      </c>
      <c r="F33" s="20">
        <v>167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2865</v>
      </c>
      <c r="M33" s="20">
        <v>167</v>
      </c>
    </row>
    <row r="34" spans="1:13">
      <c r="A34" s="20" t="s">
        <v>47</v>
      </c>
      <c r="B34" s="20">
        <v>1251</v>
      </c>
      <c r="C34" s="20">
        <v>2602</v>
      </c>
      <c r="D34" s="20">
        <v>2462</v>
      </c>
      <c r="E34" s="20">
        <v>6315</v>
      </c>
      <c r="F34" s="20">
        <v>375</v>
      </c>
      <c r="G34" s="20">
        <v>45</v>
      </c>
      <c r="H34" s="20">
        <v>14</v>
      </c>
      <c r="I34" s="20">
        <v>30</v>
      </c>
      <c r="J34" s="20">
        <v>89</v>
      </c>
      <c r="K34" s="20">
        <v>10</v>
      </c>
      <c r="L34" s="20">
        <v>6404</v>
      </c>
      <c r="M34" s="20">
        <v>383</v>
      </c>
    </row>
    <row r="35" spans="1:13">
      <c r="A35" s="20" t="s">
        <v>51</v>
      </c>
      <c r="B35" s="20">
        <v>1838</v>
      </c>
      <c r="C35" s="20">
        <v>3556</v>
      </c>
      <c r="D35" s="20">
        <v>4155</v>
      </c>
      <c r="E35" s="20">
        <v>9549</v>
      </c>
      <c r="F35" s="20">
        <v>366</v>
      </c>
      <c r="G35" s="20">
        <v>26</v>
      </c>
      <c r="H35" s="20">
        <v>70</v>
      </c>
      <c r="I35" s="20">
        <v>41</v>
      </c>
      <c r="J35" s="20">
        <v>137</v>
      </c>
      <c r="K35" s="20">
        <v>8</v>
      </c>
      <c r="L35" s="20">
        <v>9686</v>
      </c>
      <c r="M35" s="20">
        <v>370</v>
      </c>
    </row>
    <row r="36" spans="1:13">
      <c r="A36" s="20" t="s">
        <v>57</v>
      </c>
      <c r="B36" s="20">
        <v>1472</v>
      </c>
      <c r="C36" s="20">
        <v>2755</v>
      </c>
      <c r="D36" s="20">
        <v>2860</v>
      </c>
      <c r="E36" s="20">
        <v>7087</v>
      </c>
      <c r="F36" s="20">
        <v>432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7087</v>
      </c>
      <c r="M36" s="20">
        <v>432</v>
      </c>
    </row>
    <row r="37" spans="1:13">
      <c r="A37" s="20" t="s">
        <v>52</v>
      </c>
      <c r="B37" s="20">
        <v>2088</v>
      </c>
      <c r="C37" s="20">
        <v>3799</v>
      </c>
      <c r="D37" s="20">
        <v>3030</v>
      </c>
      <c r="E37" s="20">
        <v>8917</v>
      </c>
      <c r="F37" s="20">
        <v>403</v>
      </c>
      <c r="G37" s="20">
        <v>30</v>
      </c>
      <c r="H37" s="20">
        <v>47</v>
      </c>
      <c r="I37" s="20">
        <v>12</v>
      </c>
      <c r="J37" s="20">
        <v>89</v>
      </c>
      <c r="K37" s="20">
        <v>6</v>
      </c>
      <c r="L37" s="20">
        <v>9006</v>
      </c>
      <c r="M37" s="20">
        <v>406</v>
      </c>
    </row>
    <row r="38" spans="1:13">
      <c r="A38" s="20" t="s">
        <v>48</v>
      </c>
      <c r="B38" s="20">
        <v>2222</v>
      </c>
      <c r="C38" s="20">
        <v>4314</v>
      </c>
      <c r="D38" s="20">
        <v>4679</v>
      </c>
      <c r="E38" s="20">
        <v>11215</v>
      </c>
      <c r="F38" s="20">
        <v>490</v>
      </c>
      <c r="G38" s="20">
        <v>34</v>
      </c>
      <c r="H38" s="20">
        <v>35</v>
      </c>
      <c r="I38" s="20">
        <v>12</v>
      </c>
      <c r="J38" s="20">
        <v>81</v>
      </c>
      <c r="K38" s="20">
        <v>6</v>
      </c>
      <c r="L38" s="20">
        <v>11296</v>
      </c>
      <c r="M38" s="20">
        <v>494</v>
      </c>
    </row>
    <row r="39" spans="1:13">
      <c r="A39" s="20" t="s">
        <v>50</v>
      </c>
      <c r="B39" s="20">
        <v>4060</v>
      </c>
      <c r="C39" s="20">
        <v>8531</v>
      </c>
      <c r="D39" s="20">
        <v>6874</v>
      </c>
      <c r="E39" s="20">
        <v>19465</v>
      </c>
      <c r="F39" s="20">
        <v>917</v>
      </c>
      <c r="G39" s="20">
        <v>31</v>
      </c>
      <c r="H39" s="20">
        <v>74</v>
      </c>
      <c r="I39" s="20">
        <v>22</v>
      </c>
      <c r="J39" s="20">
        <v>127</v>
      </c>
      <c r="K39" s="20">
        <v>18</v>
      </c>
      <c r="L39" s="20">
        <v>19592</v>
      </c>
      <c r="M39" s="20">
        <v>921</v>
      </c>
    </row>
    <row r="40" spans="1:13">
      <c r="A40" s="20" t="s">
        <v>65</v>
      </c>
      <c r="B40" s="20">
        <v>1588</v>
      </c>
      <c r="C40" s="20">
        <v>2765</v>
      </c>
      <c r="D40" s="20">
        <v>1669</v>
      </c>
      <c r="E40" s="20">
        <v>6022</v>
      </c>
      <c r="F40" s="20">
        <v>306</v>
      </c>
      <c r="G40" s="20">
        <v>21</v>
      </c>
      <c r="H40" s="20">
        <v>72</v>
      </c>
      <c r="I40" s="20">
        <v>36</v>
      </c>
      <c r="J40" s="20">
        <v>129</v>
      </c>
      <c r="K40" s="20">
        <v>15</v>
      </c>
      <c r="L40" s="20">
        <v>6151</v>
      </c>
      <c r="M40" s="20">
        <v>318</v>
      </c>
    </row>
    <row r="41" spans="1:13">
      <c r="A41" s="20" t="s">
        <v>59</v>
      </c>
      <c r="B41" s="20">
        <v>3086</v>
      </c>
      <c r="C41" s="20">
        <v>2648</v>
      </c>
      <c r="D41" s="20">
        <v>1199</v>
      </c>
      <c r="E41" s="20">
        <v>6933</v>
      </c>
      <c r="F41" s="20">
        <v>510</v>
      </c>
      <c r="G41" s="20">
        <v>173</v>
      </c>
      <c r="H41" s="20">
        <v>665</v>
      </c>
      <c r="I41" s="20">
        <v>268</v>
      </c>
      <c r="J41" s="20">
        <v>1106</v>
      </c>
      <c r="K41" s="20">
        <v>41</v>
      </c>
      <c r="L41" s="20">
        <v>8039</v>
      </c>
      <c r="M41" s="20">
        <v>538</v>
      </c>
    </row>
    <row r="42" spans="1:13">
      <c r="A42" s="20" t="s">
        <v>63</v>
      </c>
      <c r="B42" s="20">
        <v>757</v>
      </c>
      <c r="C42" s="20">
        <v>1316</v>
      </c>
      <c r="D42" s="20">
        <v>832</v>
      </c>
      <c r="E42" s="20">
        <v>2905</v>
      </c>
      <c r="F42" s="20">
        <v>261</v>
      </c>
      <c r="G42" s="20">
        <v>10</v>
      </c>
      <c r="H42" s="20">
        <v>22</v>
      </c>
      <c r="I42" s="20">
        <v>1</v>
      </c>
      <c r="J42" s="20">
        <v>33</v>
      </c>
      <c r="K42" s="20">
        <v>5</v>
      </c>
      <c r="L42" s="20">
        <v>2938</v>
      </c>
      <c r="M42" s="20">
        <v>264</v>
      </c>
    </row>
    <row r="43" spans="1:13">
      <c r="A43" s="20" t="s">
        <v>64</v>
      </c>
      <c r="B43" s="20">
        <v>439</v>
      </c>
      <c r="C43" s="20">
        <v>967</v>
      </c>
      <c r="D43" s="20">
        <v>666</v>
      </c>
      <c r="E43" s="20">
        <v>2072</v>
      </c>
      <c r="F43" s="20">
        <v>106</v>
      </c>
      <c r="G43" s="20">
        <v>20</v>
      </c>
      <c r="H43" s="20">
        <v>30</v>
      </c>
      <c r="I43" s="20">
        <v>42</v>
      </c>
      <c r="J43" s="20">
        <v>92</v>
      </c>
      <c r="K43" s="20">
        <v>5</v>
      </c>
      <c r="L43" s="20">
        <v>2164</v>
      </c>
      <c r="M43" s="20">
        <v>110</v>
      </c>
    </row>
    <row r="44" spans="1:13">
      <c r="A44" s="20" t="s">
        <v>62</v>
      </c>
      <c r="B44" s="20">
        <v>600</v>
      </c>
      <c r="C44" s="20">
        <v>1254</v>
      </c>
      <c r="D44" s="20">
        <v>472</v>
      </c>
      <c r="E44" s="20">
        <v>2326</v>
      </c>
      <c r="F44" s="20">
        <v>86</v>
      </c>
      <c r="G44" s="20">
        <v>19</v>
      </c>
      <c r="H44" s="20">
        <v>41</v>
      </c>
      <c r="I44" s="20">
        <v>0</v>
      </c>
      <c r="J44" s="20">
        <v>60</v>
      </c>
      <c r="K44" s="20">
        <v>3</v>
      </c>
      <c r="L44" s="20">
        <v>2386</v>
      </c>
      <c r="M44" s="20">
        <v>89</v>
      </c>
    </row>
    <row r="45" spans="1:13">
      <c r="A45" s="20" t="s">
        <v>66</v>
      </c>
      <c r="B45" s="20">
        <v>1108</v>
      </c>
      <c r="C45" s="20">
        <v>1523</v>
      </c>
      <c r="D45" s="20">
        <v>396</v>
      </c>
      <c r="E45" s="20">
        <v>3027</v>
      </c>
      <c r="F45" s="20">
        <v>289</v>
      </c>
      <c r="G45" s="20">
        <v>27</v>
      </c>
      <c r="H45" s="20">
        <v>5</v>
      </c>
      <c r="I45" s="20">
        <v>12</v>
      </c>
      <c r="J45" s="20">
        <v>44</v>
      </c>
      <c r="K45" s="20">
        <v>7</v>
      </c>
      <c r="L45" s="20">
        <v>3071</v>
      </c>
      <c r="M45" s="20">
        <v>291</v>
      </c>
    </row>
    <row r="46" spans="1:13">
      <c r="A46" s="20" t="s">
        <v>61</v>
      </c>
      <c r="B46" s="20">
        <v>1099</v>
      </c>
      <c r="C46" s="20">
        <v>3069</v>
      </c>
      <c r="D46" s="20">
        <v>2487</v>
      </c>
      <c r="E46" s="20">
        <v>6655</v>
      </c>
      <c r="F46" s="20">
        <v>261</v>
      </c>
      <c r="G46" s="20">
        <v>35</v>
      </c>
      <c r="H46" s="20">
        <v>79</v>
      </c>
      <c r="I46" s="20">
        <v>35</v>
      </c>
      <c r="J46" s="20">
        <v>149</v>
      </c>
      <c r="K46" s="20">
        <v>7</v>
      </c>
      <c r="L46" s="20">
        <v>6804</v>
      </c>
      <c r="M46" s="20">
        <v>267</v>
      </c>
    </row>
    <row r="47" spans="1:13">
      <c r="A47" s="20" t="s">
        <v>60</v>
      </c>
      <c r="B47" s="20">
        <v>274</v>
      </c>
      <c r="C47" s="20">
        <v>581</v>
      </c>
      <c r="D47" s="20">
        <v>310</v>
      </c>
      <c r="E47" s="20">
        <v>1165</v>
      </c>
      <c r="F47" s="20">
        <v>49</v>
      </c>
      <c r="G47" s="20">
        <v>13</v>
      </c>
      <c r="H47" s="20">
        <v>18</v>
      </c>
      <c r="I47" s="20">
        <v>12</v>
      </c>
      <c r="J47" s="20">
        <v>43</v>
      </c>
      <c r="K47" s="20">
        <v>3</v>
      </c>
      <c r="L47" s="20">
        <v>1208</v>
      </c>
      <c r="M47" s="20">
        <v>51</v>
      </c>
    </row>
    <row r="48" spans="1:13">
      <c r="A48" s="20" t="s">
        <v>70</v>
      </c>
      <c r="B48" s="20">
        <v>2260</v>
      </c>
      <c r="C48" s="20">
        <v>6598</v>
      </c>
      <c r="D48" s="20">
        <v>3940</v>
      </c>
      <c r="E48" s="20">
        <v>12798</v>
      </c>
      <c r="F48" s="20">
        <v>408</v>
      </c>
      <c r="G48" s="20">
        <v>2</v>
      </c>
      <c r="H48" s="20">
        <v>16</v>
      </c>
      <c r="I48" s="20">
        <v>53</v>
      </c>
      <c r="J48" s="20">
        <v>71</v>
      </c>
      <c r="K48" s="20">
        <v>4</v>
      </c>
      <c r="L48" s="20">
        <v>12869</v>
      </c>
      <c r="M48" s="20">
        <v>410</v>
      </c>
    </row>
    <row r="49" spans="1:13">
      <c r="A49" s="20" t="s">
        <v>71</v>
      </c>
      <c r="B49" s="20">
        <v>7340</v>
      </c>
      <c r="C49" s="20">
        <v>7264</v>
      </c>
      <c r="D49" s="20">
        <v>3913</v>
      </c>
      <c r="E49" s="20">
        <v>18517</v>
      </c>
      <c r="F49" s="20">
        <v>578</v>
      </c>
      <c r="G49" s="20">
        <v>26</v>
      </c>
      <c r="H49" s="20">
        <v>57</v>
      </c>
      <c r="I49" s="20">
        <v>1</v>
      </c>
      <c r="J49" s="20">
        <v>84</v>
      </c>
      <c r="K49" s="20">
        <v>12</v>
      </c>
      <c r="L49" s="20">
        <v>18601</v>
      </c>
      <c r="M49" s="20">
        <v>581</v>
      </c>
    </row>
    <row r="50" spans="1:13">
      <c r="A50" s="20" t="s">
        <v>68</v>
      </c>
      <c r="B50" s="20">
        <v>6654</v>
      </c>
      <c r="C50" s="20">
        <v>17808</v>
      </c>
      <c r="D50" s="20">
        <v>14971</v>
      </c>
      <c r="E50" s="20">
        <v>39433</v>
      </c>
      <c r="F50" s="20">
        <v>1176</v>
      </c>
      <c r="G50" s="20">
        <v>15</v>
      </c>
      <c r="H50" s="20">
        <v>144</v>
      </c>
      <c r="I50" s="20">
        <v>51</v>
      </c>
      <c r="J50" s="20">
        <v>210</v>
      </c>
      <c r="K50" s="20">
        <v>13</v>
      </c>
      <c r="L50" s="20">
        <v>39643</v>
      </c>
      <c r="M50" s="20">
        <v>1183</v>
      </c>
    </row>
    <row r="51" spans="1:13">
      <c r="A51" s="20" t="s">
        <v>73</v>
      </c>
      <c r="B51" s="20">
        <v>1716</v>
      </c>
      <c r="C51" s="20">
        <v>4966</v>
      </c>
      <c r="D51" s="20">
        <v>4380</v>
      </c>
      <c r="E51" s="20">
        <v>11062</v>
      </c>
      <c r="F51" s="20">
        <v>370</v>
      </c>
      <c r="G51" s="20">
        <v>6</v>
      </c>
      <c r="H51" s="20">
        <v>15</v>
      </c>
      <c r="I51" s="20">
        <v>19</v>
      </c>
      <c r="J51" s="20">
        <v>40</v>
      </c>
      <c r="K51" s="20">
        <v>3</v>
      </c>
      <c r="L51" s="20">
        <v>11102</v>
      </c>
      <c r="M51" s="20">
        <v>372</v>
      </c>
    </row>
    <row r="52" spans="1:13">
      <c r="A52" s="20" t="s">
        <v>72</v>
      </c>
      <c r="B52" s="20">
        <v>3176</v>
      </c>
      <c r="C52" s="20">
        <v>9306</v>
      </c>
      <c r="D52" s="20">
        <v>6126</v>
      </c>
      <c r="E52" s="20">
        <v>18608</v>
      </c>
      <c r="F52" s="20">
        <v>505</v>
      </c>
      <c r="G52" s="20">
        <v>27</v>
      </c>
      <c r="H52" s="20">
        <v>59</v>
      </c>
      <c r="I52" s="20">
        <v>27</v>
      </c>
      <c r="J52" s="20">
        <v>113</v>
      </c>
      <c r="K52" s="20">
        <v>10</v>
      </c>
      <c r="L52" s="20">
        <v>18721</v>
      </c>
      <c r="M52" s="20">
        <v>511</v>
      </c>
    </row>
    <row r="53" spans="1:13">
      <c r="A53" s="20" t="s">
        <v>74</v>
      </c>
      <c r="B53" s="20">
        <v>10128</v>
      </c>
      <c r="C53" s="20">
        <v>20940</v>
      </c>
      <c r="D53" s="20">
        <v>22424</v>
      </c>
      <c r="E53" s="20">
        <v>53492</v>
      </c>
      <c r="F53" s="20">
        <v>1457</v>
      </c>
      <c r="G53" s="20">
        <v>41</v>
      </c>
      <c r="H53" s="20">
        <v>121</v>
      </c>
      <c r="I53" s="20">
        <v>230</v>
      </c>
      <c r="J53" s="20">
        <v>392</v>
      </c>
      <c r="K53" s="20">
        <v>21</v>
      </c>
      <c r="L53" s="20">
        <v>53884</v>
      </c>
      <c r="M53" s="20">
        <v>1467</v>
      </c>
    </row>
    <row r="54" spans="1:13">
      <c r="A54" s="20" t="s">
        <v>75</v>
      </c>
      <c r="B54" s="20">
        <v>2733</v>
      </c>
      <c r="C54" s="20">
        <v>5694</v>
      </c>
      <c r="D54" s="20">
        <v>4997</v>
      </c>
      <c r="E54" s="20">
        <v>13424</v>
      </c>
      <c r="F54" s="20">
        <v>368</v>
      </c>
      <c r="G54" s="20">
        <v>50</v>
      </c>
      <c r="H54" s="20">
        <v>83</v>
      </c>
      <c r="I54" s="20">
        <v>196</v>
      </c>
      <c r="J54" s="20">
        <v>329</v>
      </c>
      <c r="K54" s="20">
        <v>11</v>
      </c>
      <c r="L54" s="20">
        <v>13753</v>
      </c>
      <c r="M54" s="20">
        <v>376</v>
      </c>
    </row>
    <row r="55" spans="1:13">
      <c r="A55" s="20" t="s">
        <v>67</v>
      </c>
      <c r="B55" s="20">
        <v>561</v>
      </c>
      <c r="C55" s="20">
        <v>916</v>
      </c>
      <c r="D55" s="20">
        <v>1349</v>
      </c>
      <c r="E55" s="20">
        <v>2826</v>
      </c>
      <c r="F55" s="20">
        <v>97</v>
      </c>
      <c r="G55" s="20">
        <v>1</v>
      </c>
      <c r="H55" s="20">
        <v>0</v>
      </c>
      <c r="I55" s="20">
        <v>0</v>
      </c>
      <c r="J55" s="20">
        <v>1</v>
      </c>
      <c r="K55" s="20">
        <v>1</v>
      </c>
      <c r="L55" s="20">
        <v>2827</v>
      </c>
      <c r="M55" s="20">
        <v>97</v>
      </c>
    </row>
    <row r="56" spans="1:13">
      <c r="A56" s="20" t="s">
        <v>69</v>
      </c>
      <c r="B56" s="20">
        <v>3152</v>
      </c>
      <c r="C56" s="20">
        <v>7239</v>
      </c>
      <c r="D56" s="20">
        <v>6931</v>
      </c>
      <c r="E56" s="20">
        <v>17322</v>
      </c>
      <c r="F56" s="20">
        <v>574</v>
      </c>
      <c r="G56" s="20">
        <v>4</v>
      </c>
      <c r="H56" s="20">
        <v>17</v>
      </c>
      <c r="I56" s="20">
        <v>16</v>
      </c>
      <c r="J56" s="20">
        <v>37</v>
      </c>
      <c r="K56" s="20">
        <v>5</v>
      </c>
      <c r="L56" s="20">
        <v>17359</v>
      </c>
      <c r="M56" s="20">
        <v>579</v>
      </c>
    </row>
    <row r="57" spans="1:13">
      <c r="A57" s="20" t="s">
        <v>77</v>
      </c>
      <c r="B57" s="20">
        <v>24303</v>
      </c>
      <c r="C57" s="20">
        <v>57035</v>
      </c>
      <c r="D57" s="20">
        <v>52312</v>
      </c>
      <c r="E57" s="20">
        <v>133650</v>
      </c>
      <c r="F57" s="20">
        <v>3441</v>
      </c>
      <c r="G57" s="20">
        <v>370</v>
      </c>
      <c r="H57" s="20">
        <v>760</v>
      </c>
      <c r="I57" s="20">
        <v>480</v>
      </c>
      <c r="J57" s="20">
        <v>1610</v>
      </c>
      <c r="K57" s="20">
        <v>60</v>
      </c>
      <c r="L57" s="20">
        <v>135260</v>
      </c>
      <c r="M57" s="20">
        <v>3484</v>
      </c>
    </row>
    <row r="58" spans="1:13">
      <c r="A58" s="20" t="s">
        <v>78</v>
      </c>
      <c r="B58" s="20">
        <v>2620</v>
      </c>
      <c r="C58" s="20">
        <v>5983</v>
      </c>
      <c r="D58" s="20">
        <v>4643</v>
      </c>
      <c r="E58" s="20">
        <v>13246</v>
      </c>
      <c r="F58" s="20">
        <v>312</v>
      </c>
      <c r="G58" s="20">
        <v>112</v>
      </c>
      <c r="H58" s="20">
        <v>470</v>
      </c>
      <c r="I58" s="20">
        <v>170</v>
      </c>
      <c r="J58" s="20">
        <v>752</v>
      </c>
      <c r="K58" s="20">
        <v>22</v>
      </c>
      <c r="L58" s="20">
        <v>13998</v>
      </c>
      <c r="M58" s="20">
        <v>323</v>
      </c>
    </row>
    <row r="59" spans="1:13">
      <c r="A59" s="20" t="s">
        <v>82</v>
      </c>
      <c r="B59" s="20">
        <v>20042</v>
      </c>
      <c r="C59" s="20">
        <v>18017</v>
      </c>
      <c r="D59" s="20">
        <v>9819</v>
      </c>
      <c r="E59" s="20">
        <v>47878</v>
      </c>
      <c r="F59" s="20">
        <v>1163</v>
      </c>
      <c r="G59" s="20">
        <v>92</v>
      </c>
      <c r="H59" s="20">
        <v>99</v>
      </c>
      <c r="I59" s="20">
        <v>12</v>
      </c>
      <c r="J59" s="20">
        <v>203</v>
      </c>
      <c r="K59" s="20">
        <v>15</v>
      </c>
      <c r="L59" s="20">
        <v>48081</v>
      </c>
      <c r="M59" s="20">
        <v>1169</v>
      </c>
    </row>
    <row r="60" spans="1:13">
      <c r="A60" s="20" t="s">
        <v>81</v>
      </c>
      <c r="B60" s="20">
        <v>21218</v>
      </c>
      <c r="C60" s="20">
        <v>8541</v>
      </c>
      <c r="D60" s="20">
        <v>8806</v>
      </c>
      <c r="E60" s="20">
        <v>38565</v>
      </c>
      <c r="F60" s="20">
        <v>831</v>
      </c>
      <c r="G60" s="20">
        <v>293</v>
      </c>
      <c r="H60" s="20">
        <v>225</v>
      </c>
      <c r="I60" s="20">
        <v>464</v>
      </c>
      <c r="J60" s="20">
        <v>982</v>
      </c>
      <c r="K60" s="20">
        <v>41</v>
      </c>
      <c r="L60" s="20">
        <v>39547</v>
      </c>
      <c r="M60" s="20">
        <v>855</v>
      </c>
    </row>
    <row r="61" spans="1:13">
      <c r="A61" s="20" t="s">
        <v>76</v>
      </c>
      <c r="B61" s="20">
        <v>4124</v>
      </c>
      <c r="C61" s="20">
        <v>9329</v>
      </c>
      <c r="D61" s="20">
        <v>8080</v>
      </c>
      <c r="E61" s="20">
        <v>21533</v>
      </c>
      <c r="F61" s="20">
        <v>721</v>
      </c>
      <c r="G61" s="20">
        <v>429</v>
      </c>
      <c r="H61" s="20">
        <v>637</v>
      </c>
      <c r="I61" s="20">
        <v>822</v>
      </c>
      <c r="J61" s="20">
        <v>1888</v>
      </c>
      <c r="K61" s="20">
        <v>74</v>
      </c>
      <c r="L61" s="20">
        <v>23421</v>
      </c>
      <c r="M61" s="20">
        <v>776</v>
      </c>
    </row>
    <row r="62" spans="1:13">
      <c r="A62" s="20" t="s">
        <v>80</v>
      </c>
      <c r="B62" s="20">
        <v>61</v>
      </c>
      <c r="C62" s="20">
        <v>81</v>
      </c>
      <c r="D62" s="20">
        <v>73</v>
      </c>
      <c r="E62" s="20">
        <v>215</v>
      </c>
      <c r="F62" s="20">
        <v>12</v>
      </c>
      <c r="G62" s="20">
        <v>22</v>
      </c>
      <c r="H62" s="20">
        <v>5</v>
      </c>
      <c r="I62" s="20">
        <v>9</v>
      </c>
      <c r="J62" s="20">
        <v>36</v>
      </c>
      <c r="K62" s="20">
        <v>2</v>
      </c>
      <c r="L62" s="20">
        <v>251</v>
      </c>
      <c r="M62" s="20">
        <v>14</v>
      </c>
    </row>
    <row r="63" spans="1:13">
      <c r="A63" s="20" t="s">
        <v>79</v>
      </c>
      <c r="B63" s="20">
        <v>126</v>
      </c>
      <c r="C63" s="20">
        <v>193</v>
      </c>
      <c r="D63" s="20">
        <v>179</v>
      </c>
      <c r="E63" s="20">
        <v>498</v>
      </c>
      <c r="F63" s="20">
        <v>25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498</v>
      </c>
      <c r="M63" s="20">
        <v>25</v>
      </c>
    </row>
    <row r="64" spans="1:13">
      <c r="A64" s="20" t="s">
        <v>83</v>
      </c>
      <c r="B64" s="20">
        <v>8451</v>
      </c>
      <c r="C64" s="20">
        <v>22419</v>
      </c>
      <c r="D64" s="20">
        <v>25924</v>
      </c>
      <c r="E64" s="20">
        <v>56794</v>
      </c>
      <c r="F64" s="20">
        <v>1664</v>
      </c>
      <c r="G64" s="20">
        <v>176</v>
      </c>
      <c r="H64" s="20">
        <v>739</v>
      </c>
      <c r="I64" s="20">
        <v>784</v>
      </c>
      <c r="J64" s="20">
        <v>1699</v>
      </c>
      <c r="K64" s="20">
        <v>45</v>
      </c>
      <c r="L64" s="20">
        <v>58493</v>
      </c>
      <c r="M64" s="20">
        <v>1701</v>
      </c>
    </row>
    <row r="65" spans="1:13">
      <c r="A65" s="20" t="s">
        <v>85</v>
      </c>
      <c r="B65" s="20">
        <v>9468</v>
      </c>
      <c r="C65" s="20">
        <v>16939</v>
      </c>
      <c r="D65" s="20">
        <v>11280</v>
      </c>
      <c r="E65" s="20">
        <v>37687</v>
      </c>
      <c r="F65" s="20">
        <v>1777</v>
      </c>
      <c r="G65" s="20">
        <v>211</v>
      </c>
      <c r="H65" s="20">
        <v>274</v>
      </c>
      <c r="I65" s="20">
        <v>99</v>
      </c>
      <c r="J65" s="20">
        <v>584</v>
      </c>
      <c r="K65" s="20">
        <v>45</v>
      </c>
      <c r="L65" s="20">
        <v>38271</v>
      </c>
      <c r="M65" s="20">
        <v>1793</v>
      </c>
    </row>
    <row r="66" spans="1:13">
      <c r="A66" s="20" t="s">
        <v>90</v>
      </c>
      <c r="B66" s="20">
        <v>1451</v>
      </c>
      <c r="C66" s="20">
        <v>3738</v>
      </c>
      <c r="D66" s="20">
        <v>2256</v>
      </c>
      <c r="E66" s="20">
        <v>7445</v>
      </c>
      <c r="F66" s="20">
        <v>297</v>
      </c>
      <c r="G66" s="20">
        <v>17</v>
      </c>
      <c r="H66" s="20">
        <v>34</v>
      </c>
      <c r="I66" s="20">
        <v>32</v>
      </c>
      <c r="J66" s="20">
        <v>83</v>
      </c>
      <c r="K66" s="20">
        <v>10</v>
      </c>
      <c r="L66" s="20">
        <v>7528</v>
      </c>
      <c r="M66" s="20">
        <v>302</v>
      </c>
    </row>
    <row r="67" spans="1:13">
      <c r="A67" s="20" t="s">
        <v>91</v>
      </c>
      <c r="B67" s="20">
        <v>4528</v>
      </c>
      <c r="C67" s="20">
        <v>7414</v>
      </c>
      <c r="D67" s="20">
        <v>6085</v>
      </c>
      <c r="E67" s="20">
        <v>18027</v>
      </c>
      <c r="F67" s="20">
        <v>1280</v>
      </c>
      <c r="G67" s="20">
        <v>24</v>
      </c>
      <c r="H67" s="20">
        <v>23</v>
      </c>
      <c r="I67" s="20">
        <v>45</v>
      </c>
      <c r="J67" s="20">
        <v>92</v>
      </c>
      <c r="K67" s="20">
        <v>14</v>
      </c>
      <c r="L67" s="20">
        <v>18119</v>
      </c>
      <c r="M67" s="20">
        <v>1285</v>
      </c>
    </row>
    <row r="68" spans="1:13">
      <c r="A68" s="20" t="s">
        <v>84</v>
      </c>
      <c r="B68" s="20">
        <v>12480</v>
      </c>
      <c r="C68" s="20">
        <v>20349</v>
      </c>
      <c r="D68" s="20">
        <v>18141</v>
      </c>
      <c r="E68" s="20">
        <v>50970</v>
      </c>
      <c r="F68" s="20">
        <v>2261</v>
      </c>
      <c r="G68" s="20">
        <v>201</v>
      </c>
      <c r="H68" s="20">
        <v>450</v>
      </c>
      <c r="I68" s="20">
        <v>126</v>
      </c>
      <c r="J68" s="20">
        <v>777</v>
      </c>
      <c r="K68" s="20">
        <v>47</v>
      </c>
      <c r="L68" s="20">
        <v>51747</v>
      </c>
      <c r="M68" s="20">
        <v>2285</v>
      </c>
    </row>
    <row r="69" spans="1:13">
      <c r="A69" s="20" t="s">
        <v>86</v>
      </c>
      <c r="B69" s="20">
        <v>3532</v>
      </c>
      <c r="C69" s="20">
        <v>7927</v>
      </c>
      <c r="D69" s="20">
        <v>2310</v>
      </c>
      <c r="E69" s="20">
        <v>13769</v>
      </c>
      <c r="F69" s="20">
        <v>647</v>
      </c>
      <c r="G69" s="20">
        <v>81</v>
      </c>
      <c r="H69" s="20">
        <v>113</v>
      </c>
      <c r="I69" s="20">
        <v>117</v>
      </c>
      <c r="J69" s="20">
        <v>311</v>
      </c>
      <c r="K69" s="20">
        <v>20</v>
      </c>
      <c r="L69" s="20">
        <v>14080</v>
      </c>
      <c r="M69" s="20">
        <v>658</v>
      </c>
    </row>
    <row r="70" spans="1:13">
      <c r="A70" s="20" t="s">
        <v>92</v>
      </c>
      <c r="B70" s="20">
        <v>6141</v>
      </c>
      <c r="C70" s="20">
        <v>9900</v>
      </c>
      <c r="D70" s="20">
        <v>8374</v>
      </c>
      <c r="E70" s="20">
        <v>24415</v>
      </c>
      <c r="F70" s="20">
        <v>1776</v>
      </c>
      <c r="G70" s="20">
        <v>28</v>
      </c>
      <c r="H70" s="20">
        <v>59</v>
      </c>
      <c r="I70" s="20">
        <v>54</v>
      </c>
      <c r="J70" s="20">
        <v>141</v>
      </c>
      <c r="K70" s="20">
        <v>18</v>
      </c>
      <c r="L70" s="20">
        <v>24556</v>
      </c>
      <c r="M70" s="20">
        <v>1785</v>
      </c>
    </row>
    <row r="71" spans="1:13">
      <c r="A71" s="20" t="s">
        <v>87</v>
      </c>
      <c r="B71" s="20">
        <v>325</v>
      </c>
      <c r="C71" s="20">
        <v>695</v>
      </c>
      <c r="D71" s="20">
        <v>727</v>
      </c>
      <c r="E71" s="20">
        <v>1747</v>
      </c>
      <c r="F71" s="20">
        <v>84</v>
      </c>
      <c r="G71" s="20">
        <v>131</v>
      </c>
      <c r="H71" s="20">
        <v>300</v>
      </c>
      <c r="I71" s="20">
        <v>359</v>
      </c>
      <c r="J71" s="20">
        <v>790</v>
      </c>
      <c r="K71" s="20">
        <v>28</v>
      </c>
      <c r="L71" s="20">
        <v>2537</v>
      </c>
      <c r="M71" s="20">
        <v>96</v>
      </c>
    </row>
    <row r="72" spans="1:13">
      <c r="A72" s="20" t="s">
        <v>89</v>
      </c>
      <c r="B72" s="20">
        <v>2580</v>
      </c>
      <c r="C72" s="20">
        <v>3909</v>
      </c>
      <c r="D72" s="20">
        <v>1475</v>
      </c>
      <c r="E72" s="20">
        <v>7964</v>
      </c>
      <c r="F72" s="20">
        <v>461</v>
      </c>
      <c r="G72" s="20">
        <v>47</v>
      </c>
      <c r="H72" s="20">
        <v>63</v>
      </c>
      <c r="I72" s="20">
        <v>58</v>
      </c>
      <c r="J72" s="20">
        <v>168</v>
      </c>
      <c r="K72" s="20">
        <v>12</v>
      </c>
      <c r="L72" s="20">
        <v>8132</v>
      </c>
      <c r="M72" s="20">
        <v>469</v>
      </c>
    </row>
    <row r="73" spans="1:13">
      <c r="A73" s="20" t="s">
        <v>88</v>
      </c>
      <c r="B73" s="20">
        <v>4775</v>
      </c>
      <c r="C73" s="20">
        <v>10361</v>
      </c>
      <c r="D73" s="20">
        <v>5870</v>
      </c>
      <c r="E73" s="20">
        <v>21006</v>
      </c>
      <c r="F73" s="20">
        <v>809</v>
      </c>
      <c r="G73" s="20">
        <v>92</v>
      </c>
      <c r="H73" s="20">
        <v>282</v>
      </c>
      <c r="I73" s="20">
        <v>198</v>
      </c>
      <c r="J73" s="20">
        <v>572</v>
      </c>
      <c r="K73" s="20">
        <v>35</v>
      </c>
      <c r="L73" s="20">
        <v>21578</v>
      </c>
      <c r="M73" s="20">
        <v>831</v>
      </c>
    </row>
    <row r="74" spans="1:13">
      <c r="A74" s="20" t="s">
        <v>97</v>
      </c>
      <c r="B74" s="20">
        <v>14015</v>
      </c>
      <c r="C74" s="20">
        <v>17300</v>
      </c>
      <c r="D74" s="20">
        <v>18354</v>
      </c>
      <c r="E74" s="20">
        <v>49669</v>
      </c>
      <c r="F74" s="20">
        <v>9788</v>
      </c>
      <c r="G74" s="20">
        <v>54</v>
      </c>
      <c r="H74" s="20">
        <v>73</v>
      </c>
      <c r="I74" s="20">
        <v>68</v>
      </c>
      <c r="J74" s="20">
        <v>195</v>
      </c>
      <c r="K74" s="20">
        <v>43</v>
      </c>
      <c r="L74" s="20">
        <v>49864</v>
      </c>
      <c r="M74" s="20">
        <v>9800</v>
      </c>
    </row>
    <row r="75" spans="1:13">
      <c r="A75" s="20" t="s">
        <v>95</v>
      </c>
      <c r="B75" s="20">
        <v>13758</v>
      </c>
      <c r="C75" s="20">
        <v>18062</v>
      </c>
      <c r="D75" s="20">
        <v>18809</v>
      </c>
      <c r="E75" s="20">
        <v>50629</v>
      </c>
      <c r="F75" s="20">
        <v>9820</v>
      </c>
      <c r="G75" s="20">
        <v>136</v>
      </c>
      <c r="H75" s="20">
        <v>287</v>
      </c>
      <c r="I75" s="20">
        <v>193</v>
      </c>
      <c r="J75" s="20">
        <v>616</v>
      </c>
      <c r="K75" s="20">
        <v>99</v>
      </c>
      <c r="L75" s="20">
        <v>51245</v>
      </c>
      <c r="M75" s="20">
        <v>9874</v>
      </c>
    </row>
    <row r="76" spans="1:13">
      <c r="A76" s="20" t="s">
        <v>96</v>
      </c>
      <c r="B76" s="20">
        <v>18417</v>
      </c>
      <c r="C76" s="20">
        <v>26186</v>
      </c>
      <c r="D76" s="20">
        <v>20428</v>
      </c>
      <c r="E76" s="20">
        <v>65031</v>
      </c>
      <c r="F76" s="20">
        <v>13312</v>
      </c>
      <c r="G76" s="20">
        <v>392</v>
      </c>
      <c r="H76" s="20">
        <v>1323</v>
      </c>
      <c r="I76" s="20">
        <v>616</v>
      </c>
      <c r="J76" s="20">
        <v>2331</v>
      </c>
      <c r="K76" s="20">
        <v>342</v>
      </c>
      <c r="L76" s="20">
        <v>67362</v>
      </c>
      <c r="M76" s="20">
        <v>13516</v>
      </c>
    </row>
    <row r="77" spans="1:13">
      <c r="A77" s="20" t="s">
        <v>93</v>
      </c>
      <c r="B77" s="20">
        <v>18418</v>
      </c>
      <c r="C77" s="20">
        <v>19528</v>
      </c>
      <c r="D77" s="20">
        <v>20231</v>
      </c>
      <c r="E77" s="20">
        <v>58177</v>
      </c>
      <c r="F77" s="20">
        <v>5929</v>
      </c>
      <c r="G77" s="20">
        <v>57</v>
      </c>
      <c r="H77" s="20">
        <v>220</v>
      </c>
      <c r="I77" s="20">
        <v>67</v>
      </c>
      <c r="J77" s="20">
        <v>344</v>
      </c>
      <c r="K77" s="20">
        <v>32</v>
      </c>
      <c r="L77" s="20">
        <v>58521</v>
      </c>
      <c r="M77" s="20">
        <v>5942</v>
      </c>
    </row>
    <row r="78" spans="1:13">
      <c r="A78" s="20" t="s">
        <v>94</v>
      </c>
      <c r="B78" s="20">
        <v>8468</v>
      </c>
      <c r="C78" s="20">
        <v>11236</v>
      </c>
      <c r="D78" s="20">
        <v>7767</v>
      </c>
      <c r="E78" s="20">
        <v>27471</v>
      </c>
      <c r="F78" s="20">
        <v>4976</v>
      </c>
      <c r="G78" s="20">
        <v>383</v>
      </c>
      <c r="H78" s="20">
        <v>415</v>
      </c>
      <c r="I78" s="20">
        <v>658</v>
      </c>
      <c r="J78" s="20">
        <v>1456</v>
      </c>
      <c r="K78" s="20">
        <v>54</v>
      </c>
      <c r="L78" s="20">
        <v>28927</v>
      </c>
      <c r="M78" s="20">
        <v>4999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7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A3" sqref="A3:A7"/>
    </sheetView>
  </sheetViews>
  <sheetFormatPr defaultColWidth="9.140625" defaultRowHeight="18.95" customHeight="1" outlineLevelRow="1"/>
  <cols>
    <col min="1" max="1" width="15.7109375" style="10" customWidth="1"/>
    <col min="2" max="13" width="12.7109375" style="6" customWidth="1"/>
    <col min="14" max="14" width="10.7109375" style="6" customWidth="1"/>
    <col min="15" max="16384" width="9.140625" style="6"/>
  </cols>
  <sheetData>
    <row r="1" spans="1:13" ht="27.95" customHeight="1">
      <c r="A1" s="17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7" customFormat="1" ht="20.45" customHeight="1">
      <c r="A3" s="24" t="s">
        <v>1</v>
      </c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7" customFormat="1" ht="20.45" customHeight="1">
      <c r="A4" s="24"/>
      <c r="B4" s="24" t="s">
        <v>2</v>
      </c>
      <c r="C4" s="24"/>
      <c r="D4" s="24"/>
      <c r="E4" s="24"/>
      <c r="F4" s="24"/>
      <c r="G4" s="24" t="s">
        <v>3</v>
      </c>
      <c r="H4" s="24"/>
      <c r="I4" s="24"/>
      <c r="J4" s="24"/>
      <c r="K4" s="24"/>
      <c r="L4" s="24" t="s">
        <v>4</v>
      </c>
      <c r="M4" s="24"/>
    </row>
    <row r="5" spans="1:13" s="7" customFormat="1" ht="20.45" customHeight="1">
      <c r="A5" s="24"/>
      <c r="B5" s="21" t="s">
        <v>105</v>
      </c>
      <c r="C5" s="26" t="s">
        <v>104</v>
      </c>
      <c r="D5" s="27"/>
      <c r="E5" s="24" t="s">
        <v>4</v>
      </c>
      <c r="F5" s="24"/>
      <c r="G5" s="21" t="s">
        <v>105</v>
      </c>
      <c r="H5" s="26" t="s">
        <v>104</v>
      </c>
      <c r="I5" s="27"/>
      <c r="J5" s="24" t="s">
        <v>4</v>
      </c>
      <c r="K5" s="24"/>
      <c r="L5" s="21" t="s">
        <v>106</v>
      </c>
      <c r="M5" s="21" t="s">
        <v>107</v>
      </c>
    </row>
    <row r="6" spans="1:13" s="7" customFormat="1" ht="20.45" customHeight="1">
      <c r="A6" s="24"/>
      <c r="B6" s="22"/>
      <c r="C6" s="18" t="s">
        <v>101</v>
      </c>
      <c r="D6" s="18" t="s">
        <v>102</v>
      </c>
      <c r="E6" s="18" t="s">
        <v>6</v>
      </c>
      <c r="F6" s="18" t="s">
        <v>5</v>
      </c>
      <c r="G6" s="22"/>
      <c r="H6" s="18" t="s">
        <v>101</v>
      </c>
      <c r="I6" s="18" t="s">
        <v>102</v>
      </c>
      <c r="J6" s="18" t="s">
        <v>6</v>
      </c>
      <c r="K6" s="18" t="s">
        <v>5</v>
      </c>
      <c r="L6" s="22"/>
      <c r="M6" s="22"/>
    </row>
    <row r="7" spans="1:13" s="7" customFormat="1" ht="20.45" customHeight="1">
      <c r="A7" s="25"/>
      <c r="B7" s="23"/>
      <c r="C7" s="19" t="s">
        <v>100</v>
      </c>
      <c r="D7" s="19" t="s">
        <v>103</v>
      </c>
      <c r="E7" s="19" t="s">
        <v>7</v>
      </c>
      <c r="F7" s="19" t="s">
        <v>99</v>
      </c>
      <c r="G7" s="23"/>
      <c r="H7" s="19" t="s">
        <v>100</v>
      </c>
      <c r="I7" s="19" t="s">
        <v>103</v>
      </c>
      <c r="J7" s="19" t="s">
        <v>7</v>
      </c>
      <c r="K7" s="19" t="s">
        <v>99</v>
      </c>
      <c r="L7" s="23"/>
      <c r="M7" s="23"/>
    </row>
    <row r="8" spans="1:13" ht="20.45" customHeight="1">
      <c r="A8" s="12" t="s">
        <v>8</v>
      </c>
      <c r="B8" s="13">
        <f t="shared" ref="B8:M8" si="0">B9+B19+B29+B38+B51+B60+B70+B79+B89</f>
        <v>363857</v>
      </c>
      <c r="C8" s="13">
        <f t="shared" si="0"/>
        <v>640998</v>
      </c>
      <c r="D8" s="13">
        <f t="shared" si="0"/>
        <v>529323</v>
      </c>
      <c r="E8" s="13">
        <f t="shared" si="0"/>
        <v>1534178</v>
      </c>
      <c r="F8" s="13">
        <f t="shared" si="0"/>
        <v>91617</v>
      </c>
      <c r="G8" s="13">
        <f t="shared" si="0"/>
        <v>7058</v>
      </c>
      <c r="H8" s="13">
        <f t="shared" si="0"/>
        <v>15693</v>
      </c>
      <c r="I8" s="13">
        <f t="shared" si="0"/>
        <v>11130</v>
      </c>
      <c r="J8" s="13">
        <f t="shared" si="0"/>
        <v>33881</v>
      </c>
      <c r="K8" s="13">
        <f t="shared" si="0"/>
        <v>2061</v>
      </c>
      <c r="L8" s="13">
        <f t="shared" si="0"/>
        <v>1568059</v>
      </c>
      <c r="M8" s="13">
        <f t="shared" si="0"/>
        <v>92862</v>
      </c>
    </row>
    <row r="9" spans="1:13" ht="20.45" customHeight="1">
      <c r="A9" s="14" t="s">
        <v>9</v>
      </c>
      <c r="B9" s="11">
        <f t="shared" ref="B9:L9" si="1">SUM(B10:B18)</f>
        <v>38865</v>
      </c>
      <c r="C9" s="11">
        <f t="shared" si="1"/>
        <v>84415</v>
      </c>
      <c r="D9" s="11">
        <f t="shared" si="1"/>
        <v>71812</v>
      </c>
      <c r="E9" s="11">
        <f t="shared" si="1"/>
        <v>195092</v>
      </c>
      <c r="F9" s="11">
        <f t="shared" si="1"/>
        <v>6366</v>
      </c>
      <c r="G9" s="11">
        <f t="shared" si="1"/>
        <v>1689</v>
      </c>
      <c r="H9" s="11">
        <f t="shared" si="1"/>
        <v>4129</v>
      </c>
      <c r="I9" s="11">
        <f t="shared" si="1"/>
        <v>2291</v>
      </c>
      <c r="J9" s="11">
        <f t="shared" si="1"/>
        <v>8109</v>
      </c>
      <c r="K9" s="11">
        <f t="shared" si="1"/>
        <v>399</v>
      </c>
      <c r="L9" s="11">
        <f t="shared" si="1"/>
        <v>203201</v>
      </c>
      <c r="M9" s="11">
        <f t="shared" ref="M9" si="2">SUM(M10:M18)</f>
        <v>6607</v>
      </c>
    </row>
    <row r="10" spans="1:13" ht="20.45" customHeight="1" outlineLevel="1">
      <c r="A10" s="15" t="s">
        <v>21</v>
      </c>
      <c r="B10" s="16">
        <f>VLOOKUP($A$10:$A$94,dt!$A$2:$M$78,2,FALSE)</f>
        <v>2646</v>
      </c>
      <c r="C10" s="16">
        <f>VLOOKUP($A$10:$A$94,dt!$A$2:$M$78,3,FALSE)</f>
        <v>3614</v>
      </c>
      <c r="D10" s="16">
        <f>VLOOKUP($A$10:$A$94,dt!$A$2:$M$78,4,FALSE)</f>
        <v>1464</v>
      </c>
      <c r="E10" s="16">
        <f>VLOOKUP($A$10:$A$94,dt!$A$2:$M$78,5,FALSE)</f>
        <v>7724</v>
      </c>
      <c r="F10" s="16">
        <f>VLOOKUP($A$10:$A$94,dt!$A$2:$M$78,6,FALSE)</f>
        <v>386</v>
      </c>
      <c r="G10" s="16">
        <f>VLOOKUP($A$10:$A$94,dt!$A$2:$M$78,7,FALSE)</f>
        <v>820</v>
      </c>
      <c r="H10" s="16">
        <f>VLOOKUP($A$10:$A$94,dt!$A$2:$M$78,8,FALSE)</f>
        <v>1904</v>
      </c>
      <c r="I10" s="16">
        <f>VLOOKUP($A$10:$A$94,dt!$A$2:$M$78,9,FALSE)</f>
        <v>653</v>
      </c>
      <c r="J10" s="16">
        <f>VLOOKUP($A$10:$A$94,dt!$A$2:$M$78,10,FALSE)</f>
        <v>3377</v>
      </c>
      <c r="K10" s="16">
        <f>VLOOKUP($A$10:$A$94,dt!$A$2:$M$78,11,FALSE)</f>
        <v>166</v>
      </c>
      <c r="L10" s="16">
        <f>VLOOKUP($A$10:$A$94,dt!$A$2:$M$78,12,FALSE)</f>
        <v>11101</v>
      </c>
      <c r="M10" s="16">
        <f>VLOOKUP($A$10:$A$94,dt!$A$2:$M$78,13,FALSE)</f>
        <v>491</v>
      </c>
    </row>
    <row r="11" spans="1:13" ht="20.45" customHeight="1" outlineLevel="1">
      <c r="A11" s="15" t="s">
        <v>22</v>
      </c>
      <c r="B11" s="16">
        <f>VLOOKUP($A$10:$A$94,dt!$A$2:$M$78,2,FALSE)</f>
        <v>713</v>
      </c>
      <c r="C11" s="16">
        <f>VLOOKUP($A$10:$A$94,dt!$A$2:$M$78,3,FALSE)</f>
        <v>1758</v>
      </c>
      <c r="D11" s="16">
        <f>VLOOKUP($A$10:$A$94,dt!$A$2:$M$78,4,FALSE)</f>
        <v>771</v>
      </c>
      <c r="E11" s="16">
        <f>VLOOKUP($A$10:$A$94,dt!$A$2:$M$78,5,FALSE)</f>
        <v>3242</v>
      </c>
      <c r="F11" s="16">
        <f>VLOOKUP($A$10:$A$94,dt!$A$2:$M$78,6,FALSE)</f>
        <v>234</v>
      </c>
      <c r="G11" s="16">
        <f>VLOOKUP($A$10:$A$94,dt!$A$2:$M$78,7,FALSE)</f>
        <v>195</v>
      </c>
      <c r="H11" s="16">
        <f>VLOOKUP($A$10:$A$94,dt!$A$2:$M$78,8,FALSE)</f>
        <v>623</v>
      </c>
      <c r="I11" s="16">
        <f>VLOOKUP($A$10:$A$94,dt!$A$2:$M$78,9,FALSE)</f>
        <v>498</v>
      </c>
      <c r="J11" s="16">
        <f>VLOOKUP($A$10:$A$94,dt!$A$2:$M$78,10,FALSE)</f>
        <v>1316</v>
      </c>
      <c r="K11" s="16">
        <f>VLOOKUP($A$10:$A$94,dt!$A$2:$M$78,11,FALSE)</f>
        <v>82</v>
      </c>
      <c r="L11" s="16">
        <f>VLOOKUP($A$10:$A$94,dt!$A$2:$M$78,12,FALSE)</f>
        <v>4558</v>
      </c>
      <c r="M11" s="16">
        <f>VLOOKUP($A$10:$A$94,dt!$A$2:$M$78,13,FALSE)</f>
        <v>284</v>
      </c>
    </row>
    <row r="12" spans="1:13" ht="20.45" customHeight="1" outlineLevel="1">
      <c r="A12" s="15" t="s">
        <v>23</v>
      </c>
      <c r="B12" s="16">
        <f>VLOOKUP($A$10:$A$94,dt!$A$2:$M$78,2,FALSE)</f>
        <v>737</v>
      </c>
      <c r="C12" s="16">
        <f>VLOOKUP($A$10:$A$94,dt!$A$2:$M$78,3,FALSE)</f>
        <v>1878</v>
      </c>
      <c r="D12" s="16">
        <f>VLOOKUP($A$10:$A$94,dt!$A$2:$M$78,4,FALSE)</f>
        <v>386</v>
      </c>
      <c r="E12" s="16">
        <f>VLOOKUP($A$10:$A$94,dt!$A$2:$M$78,5,FALSE)</f>
        <v>3001</v>
      </c>
      <c r="F12" s="16">
        <f>VLOOKUP($A$10:$A$94,dt!$A$2:$M$78,6,FALSE)</f>
        <v>113</v>
      </c>
      <c r="G12" s="16">
        <f>VLOOKUP($A$10:$A$94,dt!$A$2:$M$78,7,FALSE)</f>
        <v>74</v>
      </c>
      <c r="H12" s="16">
        <f>VLOOKUP($A$10:$A$94,dt!$A$2:$M$78,8,FALSE)</f>
        <v>118</v>
      </c>
      <c r="I12" s="16">
        <f>VLOOKUP($A$10:$A$94,dt!$A$2:$M$78,9,FALSE)</f>
        <v>0</v>
      </c>
      <c r="J12" s="16">
        <f>VLOOKUP($A$10:$A$94,dt!$A$2:$M$78,10,FALSE)</f>
        <v>192</v>
      </c>
      <c r="K12" s="16">
        <f>VLOOKUP($A$10:$A$94,dt!$A$2:$M$78,11,FALSE)</f>
        <v>8</v>
      </c>
      <c r="L12" s="16">
        <f>VLOOKUP($A$10:$A$94,dt!$A$2:$M$78,12,FALSE)</f>
        <v>3193</v>
      </c>
      <c r="M12" s="16">
        <f>VLOOKUP($A$10:$A$94,dt!$A$2:$M$78,13,FALSE)</f>
        <v>118</v>
      </c>
    </row>
    <row r="13" spans="1:13" ht="20.45" customHeight="1" outlineLevel="1">
      <c r="A13" s="15" t="s">
        <v>24</v>
      </c>
      <c r="B13" s="16">
        <f>VLOOKUP($A$10:$A$94,dt!$A$2:$M$78,2,FALSE)</f>
        <v>1658</v>
      </c>
      <c r="C13" s="16">
        <f>VLOOKUP($A$10:$A$94,dt!$A$2:$M$78,3,FALSE)</f>
        <v>3854</v>
      </c>
      <c r="D13" s="16">
        <f>VLOOKUP($A$10:$A$94,dt!$A$2:$M$78,4,FALSE)</f>
        <v>2019</v>
      </c>
      <c r="E13" s="16">
        <f>VLOOKUP($A$10:$A$94,dt!$A$2:$M$78,5,FALSE)</f>
        <v>7531</v>
      </c>
      <c r="F13" s="16">
        <f>VLOOKUP($A$10:$A$94,dt!$A$2:$M$78,6,FALSE)</f>
        <v>365</v>
      </c>
      <c r="G13" s="16">
        <f>VLOOKUP($A$10:$A$94,dt!$A$2:$M$78,7,FALSE)</f>
        <v>210</v>
      </c>
      <c r="H13" s="16">
        <f>VLOOKUP($A$10:$A$94,dt!$A$2:$M$78,8,FALSE)</f>
        <v>439</v>
      </c>
      <c r="I13" s="16">
        <f>VLOOKUP($A$10:$A$94,dt!$A$2:$M$78,9,FALSE)</f>
        <v>222</v>
      </c>
      <c r="J13" s="16">
        <f>VLOOKUP($A$10:$A$94,dt!$A$2:$M$78,10,FALSE)</f>
        <v>871</v>
      </c>
      <c r="K13" s="16">
        <f>VLOOKUP($A$10:$A$94,dt!$A$2:$M$78,11,FALSE)</f>
        <v>49</v>
      </c>
      <c r="L13" s="16">
        <f>VLOOKUP($A$10:$A$94,dt!$A$2:$M$78,12,FALSE)</f>
        <v>8402</v>
      </c>
      <c r="M13" s="16">
        <f>VLOOKUP($A$10:$A$94,dt!$A$2:$M$78,13,FALSE)</f>
        <v>390</v>
      </c>
    </row>
    <row r="14" spans="1:13" ht="20.45" customHeight="1" outlineLevel="1">
      <c r="A14" s="15" t="s">
        <v>25</v>
      </c>
      <c r="B14" s="16">
        <f>VLOOKUP($A$10:$A$94,dt!$A$2:$M$78,2,FALSE)</f>
        <v>1525</v>
      </c>
      <c r="C14" s="16">
        <f>VLOOKUP($A$10:$A$94,dt!$A$2:$M$78,3,FALSE)</f>
        <v>5095</v>
      </c>
      <c r="D14" s="16">
        <f>VLOOKUP($A$10:$A$94,dt!$A$2:$M$78,4,FALSE)</f>
        <v>3597</v>
      </c>
      <c r="E14" s="16">
        <f>VLOOKUP($A$10:$A$94,dt!$A$2:$M$78,5,FALSE)</f>
        <v>10217</v>
      </c>
      <c r="F14" s="16">
        <f>VLOOKUP($A$10:$A$94,dt!$A$2:$M$78,6,FALSE)</f>
        <v>363</v>
      </c>
      <c r="G14" s="16">
        <f>VLOOKUP($A$10:$A$94,dt!$A$2:$M$78,7,FALSE)</f>
        <v>35</v>
      </c>
      <c r="H14" s="16">
        <f>VLOOKUP($A$10:$A$94,dt!$A$2:$M$78,8,FALSE)</f>
        <v>174</v>
      </c>
      <c r="I14" s="16">
        <f>VLOOKUP($A$10:$A$94,dt!$A$2:$M$78,9,FALSE)</f>
        <v>81</v>
      </c>
      <c r="J14" s="16">
        <f>VLOOKUP($A$10:$A$94,dt!$A$2:$M$78,10,FALSE)</f>
        <v>290</v>
      </c>
      <c r="K14" s="16">
        <f>VLOOKUP($A$10:$A$94,dt!$A$2:$M$78,11,FALSE)</f>
        <v>22</v>
      </c>
      <c r="L14" s="16">
        <f>VLOOKUP($A$10:$A$94,dt!$A$2:$M$78,12,FALSE)</f>
        <v>10507</v>
      </c>
      <c r="M14" s="16">
        <f>VLOOKUP($A$10:$A$94,dt!$A$2:$M$78,13,FALSE)</f>
        <v>379</v>
      </c>
    </row>
    <row r="15" spans="1:13" ht="20.45" customHeight="1" outlineLevel="1">
      <c r="A15" s="15" t="s">
        <v>26</v>
      </c>
      <c r="B15" s="16">
        <f>VLOOKUP($A$10:$A$94,dt!$A$2:$M$78,2,FALSE)</f>
        <v>15440</v>
      </c>
      <c r="C15" s="16">
        <f>VLOOKUP($A$10:$A$94,dt!$A$2:$M$78,3,FALSE)</f>
        <v>27396</v>
      </c>
      <c r="D15" s="16">
        <f>VLOOKUP($A$10:$A$94,dt!$A$2:$M$78,4,FALSE)</f>
        <v>31890</v>
      </c>
      <c r="E15" s="16">
        <f>VLOOKUP($A$10:$A$94,dt!$A$2:$M$78,5,FALSE)</f>
        <v>74726</v>
      </c>
      <c r="F15" s="16">
        <f>VLOOKUP($A$10:$A$94,dt!$A$2:$M$78,6,FALSE)</f>
        <v>2339</v>
      </c>
      <c r="G15" s="16">
        <f>VLOOKUP($A$10:$A$94,dt!$A$2:$M$78,7,FALSE)</f>
        <v>234</v>
      </c>
      <c r="H15" s="16">
        <f>VLOOKUP($A$10:$A$94,dt!$A$2:$M$78,8,FALSE)</f>
        <v>600</v>
      </c>
      <c r="I15" s="16">
        <f>VLOOKUP($A$10:$A$94,dt!$A$2:$M$78,9,FALSE)</f>
        <v>628</v>
      </c>
      <c r="J15" s="16">
        <f>VLOOKUP($A$10:$A$94,dt!$A$2:$M$78,10,FALSE)</f>
        <v>1462</v>
      </c>
      <c r="K15" s="16">
        <f>VLOOKUP($A$10:$A$94,dt!$A$2:$M$78,11,FALSE)</f>
        <v>41</v>
      </c>
      <c r="L15" s="16">
        <f>VLOOKUP($A$10:$A$94,dt!$A$2:$M$78,12,FALSE)</f>
        <v>76188</v>
      </c>
      <c r="M15" s="16">
        <f>VLOOKUP($A$10:$A$94,dt!$A$2:$M$78,13,FALSE)</f>
        <v>2363</v>
      </c>
    </row>
    <row r="16" spans="1:13" ht="20.45" customHeight="1" outlineLevel="1">
      <c r="A16" s="15" t="s">
        <v>27</v>
      </c>
      <c r="B16" s="16">
        <f>VLOOKUP($A$10:$A$94,dt!$A$2:$M$78,2,FALSE)</f>
        <v>2405</v>
      </c>
      <c r="C16" s="16">
        <f>VLOOKUP($A$10:$A$94,dt!$A$2:$M$78,3,FALSE)</f>
        <v>6589</v>
      </c>
      <c r="D16" s="16">
        <f>VLOOKUP($A$10:$A$94,dt!$A$2:$M$78,4,FALSE)</f>
        <v>8292</v>
      </c>
      <c r="E16" s="16">
        <f>VLOOKUP($A$10:$A$94,dt!$A$2:$M$78,5,FALSE)</f>
        <v>17286</v>
      </c>
      <c r="F16" s="16">
        <f>VLOOKUP($A$10:$A$94,dt!$A$2:$M$78,6,FALSE)</f>
        <v>522</v>
      </c>
      <c r="G16" s="16">
        <f>VLOOKUP($A$10:$A$94,dt!$A$2:$M$78,7,FALSE)</f>
        <v>9</v>
      </c>
      <c r="H16" s="16">
        <f>VLOOKUP($A$10:$A$94,dt!$A$2:$M$78,8,FALSE)</f>
        <v>47</v>
      </c>
      <c r="I16" s="16">
        <f>VLOOKUP($A$10:$A$94,dt!$A$2:$M$78,9,FALSE)</f>
        <v>12</v>
      </c>
      <c r="J16" s="16">
        <f>VLOOKUP($A$10:$A$94,dt!$A$2:$M$78,10,FALSE)</f>
        <v>68</v>
      </c>
      <c r="K16" s="16">
        <f>VLOOKUP($A$10:$A$94,dt!$A$2:$M$78,11,FALSE)</f>
        <v>6</v>
      </c>
      <c r="L16" s="16">
        <f>VLOOKUP($A$10:$A$94,dt!$A$2:$M$78,12,FALSE)</f>
        <v>17354</v>
      </c>
      <c r="M16" s="16">
        <f>VLOOKUP($A$10:$A$94,dt!$A$2:$M$78,13,FALSE)</f>
        <v>524</v>
      </c>
    </row>
    <row r="17" spans="1:13" ht="20.45" customHeight="1" outlineLevel="1">
      <c r="A17" s="15" t="s">
        <v>28</v>
      </c>
      <c r="B17" s="16">
        <f>VLOOKUP($A$10:$A$94,dt!$A$2:$M$78,2,FALSE)</f>
        <v>7004</v>
      </c>
      <c r="C17" s="16">
        <f>VLOOKUP($A$10:$A$94,dt!$A$2:$M$78,3,FALSE)</f>
        <v>20930</v>
      </c>
      <c r="D17" s="16">
        <f>VLOOKUP($A$10:$A$94,dt!$A$2:$M$78,4,FALSE)</f>
        <v>15309</v>
      </c>
      <c r="E17" s="16">
        <f>VLOOKUP($A$10:$A$94,dt!$A$2:$M$78,5,FALSE)</f>
        <v>43243</v>
      </c>
      <c r="F17" s="16">
        <f>VLOOKUP($A$10:$A$94,dt!$A$2:$M$78,6,FALSE)</f>
        <v>1190</v>
      </c>
      <c r="G17" s="16">
        <f>VLOOKUP($A$10:$A$94,dt!$A$2:$M$78,7,FALSE)</f>
        <v>71</v>
      </c>
      <c r="H17" s="16">
        <f>VLOOKUP($A$10:$A$94,dt!$A$2:$M$78,8,FALSE)</f>
        <v>92</v>
      </c>
      <c r="I17" s="16">
        <f>VLOOKUP($A$10:$A$94,dt!$A$2:$M$78,9,FALSE)</f>
        <v>34</v>
      </c>
      <c r="J17" s="16">
        <f>VLOOKUP($A$10:$A$94,dt!$A$2:$M$78,10,FALSE)</f>
        <v>197</v>
      </c>
      <c r="K17" s="16">
        <f>VLOOKUP($A$10:$A$94,dt!$A$2:$M$78,11,FALSE)</f>
        <v>12</v>
      </c>
      <c r="L17" s="16">
        <f>VLOOKUP($A$10:$A$94,dt!$A$2:$M$78,12,FALSE)</f>
        <v>43440</v>
      </c>
      <c r="M17" s="16">
        <f>VLOOKUP($A$10:$A$94,dt!$A$2:$M$78,13,FALSE)</f>
        <v>1198</v>
      </c>
    </row>
    <row r="18" spans="1:13" ht="20.45" customHeight="1" outlineLevel="1">
      <c r="A18" s="15" t="s">
        <v>29</v>
      </c>
      <c r="B18" s="16">
        <f>VLOOKUP($A$10:$A$94,dt!$A$2:$M$78,2,FALSE)</f>
        <v>6737</v>
      </c>
      <c r="C18" s="16">
        <f>VLOOKUP($A$10:$A$94,dt!$A$2:$M$78,3,FALSE)</f>
        <v>13301</v>
      </c>
      <c r="D18" s="16">
        <f>VLOOKUP($A$10:$A$94,dt!$A$2:$M$78,4,FALSE)</f>
        <v>8084</v>
      </c>
      <c r="E18" s="16">
        <f>VLOOKUP($A$10:$A$94,dt!$A$2:$M$78,5,FALSE)</f>
        <v>28122</v>
      </c>
      <c r="F18" s="16">
        <f>VLOOKUP($A$10:$A$94,dt!$A$2:$M$78,6,FALSE)</f>
        <v>854</v>
      </c>
      <c r="G18" s="16">
        <f>VLOOKUP($A$10:$A$94,dt!$A$2:$M$78,7,FALSE)</f>
        <v>41</v>
      </c>
      <c r="H18" s="16">
        <f>VLOOKUP($A$10:$A$94,dt!$A$2:$M$78,8,FALSE)</f>
        <v>132</v>
      </c>
      <c r="I18" s="16">
        <f>VLOOKUP($A$10:$A$94,dt!$A$2:$M$78,9,FALSE)</f>
        <v>163</v>
      </c>
      <c r="J18" s="16">
        <f>VLOOKUP($A$10:$A$94,dt!$A$2:$M$78,10,FALSE)</f>
        <v>336</v>
      </c>
      <c r="K18" s="16">
        <f>VLOOKUP($A$10:$A$94,dt!$A$2:$M$78,11,FALSE)</f>
        <v>13</v>
      </c>
      <c r="L18" s="16">
        <f>VLOOKUP($A$10:$A$94,dt!$A$2:$M$78,12,FALSE)</f>
        <v>28458</v>
      </c>
      <c r="M18" s="16">
        <f>VLOOKUP($A$10:$A$94,dt!$A$2:$M$78,13,FALSE)</f>
        <v>860</v>
      </c>
    </row>
    <row r="19" spans="1:13" ht="20.45" customHeight="1">
      <c r="A19" s="14" t="s">
        <v>98</v>
      </c>
      <c r="B19" s="11">
        <f t="shared" ref="B19:L19" si="3">SUM(B20:B28)</f>
        <v>9276</v>
      </c>
      <c r="C19" s="11">
        <f t="shared" si="3"/>
        <v>20600</v>
      </c>
      <c r="D19" s="11">
        <f t="shared" si="3"/>
        <v>11263</v>
      </c>
      <c r="E19" s="11">
        <f t="shared" si="3"/>
        <v>41139</v>
      </c>
      <c r="F19" s="11">
        <f t="shared" si="3"/>
        <v>1801</v>
      </c>
      <c r="G19" s="11">
        <f t="shared" si="3"/>
        <v>308</v>
      </c>
      <c r="H19" s="11">
        <f t="shared" si="3"/>
        <v>676</v>
      </c>
      <c r="I19" s="11">
        <f t="shared" si="3"/>
        <v>420</v>
      </c>
      <c r="J19" s="11">
        <f t="shared" si="3"/>
        <v>1404</v>
      </c>
      <c r="K19" s="11">
        <f t="shared" si="3"/>
        <v>90</v>
      </c>
      <c r="L19" s="11">
        <f t="shared" si="3"/>
        <v>42543</v>
      </c>
      <c r="M19" s="11">
        <f t="shared" ref="M19" si="4">SUM(M20:M28)</f>
        <v>1848</v>
      </c>
    </row>
    <row r="20" spans="1:13" ht="20.45" customHeight="1" outlineLevel="1">
      <c r="A20" s="15" t="s">
        <v>30</v>
      </c>
      <c r="B20" s="16">
        <f>VLOOKUP($A$10:$A$94,dt!$A$2:$M$78,2,FALSE)</f>
        <v>112</v>
      </c>
      <c r="C20" s="16">
        <f>VLOOKUP($A$10:$A$94,dt!$A$2:$M$78,3,FALSE)</f>
        <v>237</v>
      </c>
      <c r="D20" s="16">
        <f>VLOOKUP($A$10:$A$94,dt!$A$2:$M$78,4,FALSE)</f>
        <v>32</v>
      </c>
      <c r="E20" s="16">
        <f>VLOOKUP($A$10:$A$94,dt!$A$2:$M$78,5,FALSE)</f>
        <v>381</v>
      </c>
      <c r="F20" s="16">
        <f>VLOOKUP($A$10:$A$94,dt!$A$2:$M$78,6,FALSE)</f>
        <v>22</v>
      </c>
      <c r="G20" s="16">
        <f>VLOOKUP($A$10:$A$94,dt!$A$2:$M$78,7,FALSE)</f>
        <v>23</v>
      </c>
      <c r="H20" s="16">
        <f>VLOOKUP($A$10:$A$94,dt!$A$2:$M$78,8,FALSE)</f>
        <v>60</v>
      </c>
      <c r="I20" s="16">
        <f>VLOOKUP($A$10:$A$94,dt!$A$2:$M$78,9,FALSE)</f>
        <v>42</v>
      </c>
      <c r="J20" s="16">
        <f>VLOOKUP($A$10:$A$94,dt!$A$2:$M$78,10,FALSE)</f>
        <v>125</v>
      </c>
      <c r="K20" s="16">
        <f>VLOOKUP($A$10:$A$94,dt!$A$2:$M$78,11,FALSE)</f>
        <v>8</v>
      </c>
      <c r="L20" s="16">
        <f>VLOOKUP($A$10:$A$94,dt!$A$2:$M$78,12,FALSE)</f>
        <v>506</v>
      </c>
      <c r="M20" s="16">
        <f>VLOOKUP($A$10:$A$94,dt!$A$2:$M$78,13,FALSE)</f>
        <v>29</v>
      </c>
    </row>
    <row r="21" spans="1:13" ht="20.45" customHeight="1" outlineLevel="1">
      <c r="A21" s="15" t="s">
        <v>31</v>
      </c>
      <c r="B21" s="16">
        <f>VLOOKUP($A$10:$A$94,dt!$A$2:$M$78,2,FALSE)</f>
        <v>1376</v>
      </c>
      <c r="C21" s="16">
        <f>VLOOKUP($A$10:$A$94,dt!$A$2:$M$78,3,FALSE)</f>
        <v>2808</v>
      </c>
      <c r="D21" s="16">
        <f>VLOOKUP($A$10:$A$94,dt!$A$2:$M$78,4,FALSE)</f>
        <v>2447</v>
      </c>
      <c r="E21" s="16">
        <f>VLOOKUP($A$10:$A$94,dt!$A$2:$M$78,5,FALSE)</f>
        <v>6631</v>
      </c>
      <c r="F21" s="16">
        <f>VLOOKUP($A$10:$A$94,dt!$A$2:$M$78,6,FALSE)</f>
        <v>318</v>
      </c>
      <c r="G21" s="16">
        <f>VLOOKUP($A$10:$A$94,dt!$A$2:$M$78,7,FALSE)</f>
        <v>74</v>
      </c>
      <c r="H21" s="16">
        <f>VLOOKUP($A$10:$A$94,dt!$A$2:$M$78,8,FALSE)</f>
        <v>174</v>
      </c>
      <c r="I21" s="16">
        <f>VLOOKUP($A$10:$A$94,dt!$A$2:$M$78,9,FALSE)</f>
        <v>126</v>
      </c>
      <c r="J21" s="16">
        <f>VLOOKUP($A$10:$A$94,dt!$A$2:$M$78,10,FALSE)</f>
        <v>374</v>
      </c>
      <c r="K21" s="16">
        <f>VLOOKUP($A$10:$A$94,dt!$A$2:$M$78,11,FALSE)</f>
        <v>26</v>
      </c>
      <c r="L21" s="16">
        <f>VLOOKUP($A$10:$A$94,dt!$A$2:$M$78,12,FALSE)</f>
        <v>7005</v>
      </c>
      <c r="M21" s="16">
        <f>VLOOKUP($A$10:$A$94,dt!$A$2:$M$78,13,FALSE)</f>
        <v>329</v>
      </c>
    </row>
    <row r="22" spans="1:13" ht="20.45" customHeight="1" outlineLevel="1">
      <c r="A22" s="15" t="s">
        <v>32</v>
      </c>
      <c r="B22" s="16">
        <f>VLOOKUP($A$10:$A$94,dt!$A$2:$M$78,2,FALSE)</f>
        <v>304</v>
      </c>
      <c r="C22" s="16">
        <f>VLOOKUP($A$10:$A$94,dt!$A$2:$M$78,3,FALSE)</f>
        <v>607</v>
      </c>
      <c r="D22" s="16">
        <f>VLOOKUP($A$10:$A$94,dt!$A$2:$M$78,4,FALSE)</f>
        <v>183</v>
      </c>
      <c r="E22" s="16">
        <f>VLOOKUP($A$10:$A$94,dt!$A$2:$M$78,5,FALSE)</f>
        <v>1094</v>
      </c>
      <c r="F22" s="16">
        <f>VLOOKUP($A$10:$A$94,dt!$A$2:$M$78,6,FALSE)</f>
        <v>43</v>
      </c>
      <c r="G22" s="16">
        <f>VLOOKUP($A$10:$A$94,dt!$A$2:$M$78,7,FALSE)</f>
        <v>0</v>
      </c>
      <c r="H22" s="16">
        <f>VLOOKUP($A$10:$A$94,dt!$A$2:$M$78,8,FALSE)</f>
        <v>0</v>
      </c>
      <c r="I22" s="16">
        <f>VLOOKUP($A$10:$A$94,dt!$A$2:$M$78,9,FALSE)</f>
        <v>0</v>
      </c>
      <c r="J22" s="16">
        <f>VLOOKUP($A$10:$A$94,dt!$A$2:$M$78,10,FALSE)</f>
        <v>0</v>
      </c>
      <c r="K22" s="16">
        <f>VLOOKUP($A$10:$A$94,dt!$A$2:$M$78,11,FALSE)</f>
        <v>0</v>
      </c>
      <c r="L22" s="16">
        <f>VLOOKUP($A$10:$A$94,dt!$A$2:$M$78,12,FALSE)</f>
        <v>1094</v>
      </c>
      <c r="M22" s="16">
        <f>VLOOKUP($A$10:$A$94,dt!$A$2:$M$78,13,FALSE)</f>
        <v>43</v>
      </c>
    </row>
    <row r="23" spans="1:13" ht="20.45" customHeight="1" outlineLevel="1">
      <c r="A23" s="15" t="s">
        <v>33</v>
      </c>
      <c r="B23" s="16">
        <f>VLOOKUP($A$10:$A$94,dt!$A$2:$M$78,2,FALSE)</f>
        <v>123</v>
      </c>
      <c r="C23" s="16">
        <f>VLOOKUP($A$10:$A$94,dt!$A$2:$M$78,3,FALSE)</f>
        <v>193</v>
      </c>
      <c r="D23" s="16">
        <f>VLOOKUP($A$10:$A$94,dt!$A$2:$M$78,4,FALSE)</f>
        <v>103</v>
      </c>
      <c r="E23" s="16">
        <f>VLOOKUP($A$10:$A$94,dt!$A$2:$M$78,5,FALSE)</f>
        <v>419</v>
      </c>
      <c r="F23" s="16">
        <f>VLOOKUP($A$10:$A$94,dt!$A$2:$M$78,6,FALSE)</f>
        <v>34</v>
      </c>
      <c r="G23" s="16">
        <f>VLOOKUP($A$10:$A$94,dt!$A$2:$M$78,7,FALSE)</f>
        <v>2</v>
      </c>
      <c r="H23" s="16">
        <f>VLOOKUP($A$10:$A$94,dt!$A$2:$M$78,8,FALSE)</f>
        <v>0</v>
      </c>
      <c r="I23" s="16">
        <f>VLOOKUP($A$10:$A$94,dt!$A$2:$M$78,9,FALSE)</f>
        <v>0</v>
      </c>
      <c r="J23" s="16">
        <f>VLOOKUP($A$10:$A$94,dt!$A$2:$M$78,10,FALSE)</f>
        <v>2</v>
      </c>
      <c r="K23" s="16">
        <f>VLOOKUP($A$10:$A$94,dt!$A$2:$M$78,11,FALSE)</f>
        <v>1</v>
      </c>
      <c r="L23" s="16">
        <f>VLOOKUP($A$10:$A$94,dt!$A$2:$M$78,12,FALSE)</f>
        <v>421</v>
      </c>
      <c r="M23" s="16">
        <f>VLOOKUP($A$10:$A$94,dt!$A$2:$M$78,13,FALSE)</f>
        <v>35</v>
      </c>
    </row>
    <row r="24" spans="1:13" ht="20.45" customHeight="1" outlineLevel="1">
      <c r="A24" s="15" t="s">
        <v>34</v>
      </c>
      <c r="B24" s="16">
        <f>VLOOKUP($A$10:$A$94,dt!$A$2:$M$78,2,FALSE)</f>
        <v>148</v>
      </c>
      <c r="C24" s="16">
        <f>VLOOKUP($A$10:$A$94,dt!$A$2:$M$78,3,FALSE)</f>
        <v>166</v>
      </c>
      <c r="D24" s="16">
        <f>VLOOKUP($A$10:$A$94,dt!$A$2:$M$78,4,FALSE)</f>
        <v>219</v>
      </c>
      <c r="E24" s="16">
        <f>VLOOKUP($A$10:$A$94,dt!$A$2:$M$78,5,FALSE)</f>
        <v>533</v>
      </c>
      <c r="F24" s="16">
        <f>VLOOKUP($A$10:$A$94,dt!$A$2:$M$78,6,FALSE)</f>
        <v>26</v>
      </c>
      <c r="G24" s="16">
        <f>VLOOKUP($A$10:$A$94,dt!$A$2:$M$78,7,FALSE)</f>
        <v>3</v>
      </c>
      <c r="H24" s="16">
        <f>VLOOKUP($A$10:$A$94,dt!$A$2:$M$78,8,FALSE)</f>
        <v>4</v>
      </c>
      <c r="I24" s="16">
        <f>VLOOKUP($A$10:$A$94,dt!$A$2:$M$78,9,FALSE)</f>
        <v>6</v>
      </c>
      <c r="J24" s="16">
        <f>VLOOKUP($A$10:$A$94,dt!$A$2:$M$78,10,FALSE)</f>
        <v>13</v>
      </c>
      <c r="K24" s="16">
        <f>VLOOKUP($A$10:$A$94,dt!$A$2:$M$78,11,FALSE)</f>
        <v>1</v>
      </c>
      <c r="L24" s="16">
        <f>VLOOKUP($A$10:$A$94,dt!$A$2:$M$78,12,FALSE)</f>
        <v>546</v>
      </c>
      <c r="M24" s="16">
        <f>VLOOKUP($A$10:$A$94,dt!$A$2:$M$78,13,FALSE)</f>
        <v>27</v>
      </c>
    </row>
    <row r="25" spans="1:13" ht="20.45" customHeight="1" outlineLevel="1">
      <c r="A25" s="15" t="s">
        <v>35</v>
      </c>
      <c r="B25" s="16">
        <f>VLOOKUP($A$10:$A$94,dt!$A$2:$M$78,2,FALSE)</f>
        <v>2074</v>
      </c>
      <c r="C25" s="16">
        <f>VLOOKUP($A$10:$A$94,dt!$A$2:$M$78,3,FALSE)</f>
        <v>3699</v>
      </c>
      <c r="D25" s="16">
        <f>VLOOKUP($A$10:$A$94,dt!$A$2:$M$78,4,FALSE)</f>
        <v>2380</v>
      </c>
      <c r="E25" s="16">
        <f>VLOOKUP($A$10:$A$94,dt!$A$2:$M$78,5,FALSE)</f>
        <v>8153</v>
      </c>
      <c r="F25" s="16">
        <f>VLOOKUP($A$10:$A$94,dt!$A$2:$M$78,6,FALSE)</f>
        <v>419</v>
      </c>
      <c r="G25" s="16">
        <f>VLOOKUP($A$10:$A$94,dt!$A$2:$M$78,7,FALSE)</f>
        <v>82</v>
      </c>
      <c r="H25" s="16">
        <f>VLOOKUP($A$10:$A$94,dt!$A$2:$M$78,8,FALSE)</f>
        <v>249</v>
      </c>
      <c r="I25" s="16">
        <f>VLOOKUP($A$10:$A$94,dt!$A$2:$M$78,9,FALSE)</f>
        <v>147</v>
      </c>
      <c r="J25" s="16">
        <f>VLOOKUP($A$10:$A$94,dt!$A$2:$M$78,10,FALSE)</f>
        <v>478</v>
      </c>
      <c r="K25" s="16">
        <f>VLOOKUP($A$10:$A$94,dt!$A$2:$M$78,11,FALSE)</f>
        <v>30</v>
      </c>
      <c r="L25" s="16">
        <f>VLOOKUP($A$10:$A$94,dt!$A$2:$M$78,12,FALSE)</f>
        <v>8631</v>
      </c>
      <c r="M25" s="16">
        <f>VLOOKUP($A$10:$A$94,dt!$A$2:$M$78,13,FALSE)</f>
        <v>434</v>
      </c>
    </row>
    <row r="26" spans="1:13" ht="20.45" customHeight="1" outlineLevel="1">
      <c r="A26" s="15" t="s">
        <v>36</v>
      </c>
      <c r="B26" s="16">
        <f>VLOOKUP($A$10:$A$94,dt!$A$2:$M$78,2,FALSE)</f>
        <v>355</v>
      </c>
      <c r="C26" s="16">
        <f>VLOOKUP($A$10:$A$94,dt!$A$2:$M$78,3,FALSE)</f>
        <v>1050</v>
      </c>
      <c r="D26" s="16">
        <f>VLOOKUP($A$10:$A$94,dt!$A$2:$M$78,4,FALSE)</f>
        <v>415</v>
      </c>
      <c r="E26" s="16">
        <f>VLOOKUP($A$10:$A$94,dt!$A$2:$M$78,5,FALSE)</f>
        <v>1820</v>
      </c>
      <c r="F26" s="16">
        <f>VLOOKUP($A$10:$A$94,dt!$A$2:$M$78,6,FALSE)</f>
        <v>109</v>
      </c>
      <c r="G26" s="16">
        <f>VLOOKUP($A$10:$A$94,dt!$A$2:$M$78,7,FALSE)</f>
        <v>72</v>
      </c>
      <c r="H26" s="16">
        <f>VLOOKUP($A$10:$A$94,dt!$A$2:$M$78,8,FALSE)</f>
        <v>23</v>
      </c>
      <c r="I26" s="16">
        <f>VLOOKUP($A$10:$A$94,dt!$A$2:$M$78,9,FALSE)</f>
        <v>37</v>
      </c>
      <c r="J26" s="16">
        <f>VLOOKUP($A$10:$A$94,dt!$A$2:$M$78,10,FALSE)</f>
        <v>132</v>
      </c>
      <c r="K26" s="16">
        <f>VLOOKUP($A$10:$A$94,dt!$A$2:$M$78,11,FALSE)</f>
        <v>6</v>
      </c>
      <c r="L26" s="16">
        <f>VLOOKUP($A$10:$A$94,dt!$A$2:$M$78,12,FALSE)</f>
        <v>1952</v>
      </c>
      <c r="M26" s="16">
        <f>VLOOKUP($A$10:$A$94,dt!$A$2:$M$78,13,FALSE)</f>
        <v>113</v>
      </c>
    </row>
    <row r="27" spans="1:13" ht="20.45" customHeight="1" outlineLevel="1">
      <c r="A27" s="15" t="s">
        <v>37</v>
      </c>
      <c r="B27" s="16">
        <f>VLOOKUP($A$10:$A$94,dt!$A$2:$M$78,2,FALSE)</f>
        <v>551</v>
      </c>
      <c r="C27" s="16">
        <f>VLOOKUP($A$10:$A$94,dt!$A$2:$M$78,3,FALSE)</f>
        <v>1554</v>
      </c>
      <c r="D27" s="16">
        <f>VLOOKUP($A$10:$A$94,dt!$A$2:$M$78,4,FALSE)</f>
        <v>851</v>
      </c>
      <c r="E27" s="16">
        <f>VLOOKUP($A$10:$A$94,dt!$A$2:$M$78,5,FALSE)</f>
        <v>2956</v>
      </c>
      <c r="F27" s="16">
        <f>VLOOKUP($A$10:$A$94,dt!$A$2:$M$78,6,FALSE)</f>
        <v>111</v>
      </c>
      <c r="G27" s="16">
        <f>VLOOKUP($A$10:$A$94,dt!$A$2:$M$78,7,FALSE)</f>
        <v>5</v>
      </c>
      <c r="H27" s="16">
        <f>VLOOKUP($A$10:$A$94,dt!$A$2:$M$78,8,FALSE)</f>
        <v>109</v>
      </c>
      <c r="I27" s="16">
        <f>VLOOKUP($A$10:$A$94,dt!$A$2:$M$78,9,FALSE)</f>
        <v>0</v>
      </c>
      <c r="J27" s="16">
        <f>VLOOKUP($A$10:$A$94,dt!$A$2:$M$78,10,FALSE)</f>
        <v>114</v>
      </c>
      <c r="K27" s="16">
        <f>VLOOKUP($A$10:$A$94,dt!$A$2:$M$78,11,FALSE)</f>
        <v>6</v>
      </c>
      <c r="L27" s="16">
        <f>VLOOKUP($A$10:$A$94,dt!$A$2:$M$78,12,FALSE)</f>
        <v>3070</v>
      </c>
      <c r="M27" s="16">
        <f>VLOOKUP($A$10:$A$94,dt!$A$2:$M$78,13,FALSE)</f>
        <v>111</v>
      </c>
    </row>
    <row r="28" spans="1:13" ht="20.45" customHeight="1" outlineLevel="1">
      <c r="A28" s="15" t="s">
        <v>38</v>
      </c>
      <c r="B28" s="16">
        <f>VLOOKUP($A$10:$A$94,dt!$A$2:$M$78,2,FALSE)</f>
        <v>4233</v>
      </c>
      <c r="C28" s="16">
        <f>VLOOKUP($A$10:$A$94,dt!$A$2:$M$78,3,FALSE)</f>
        <v>10286</v>
      </c>
      <c r="D28" s="16">
        <f>VLOOKUP($A$10:$A$94,dt!$A$2:$M$78,4,FALSE)</f>
        <v>4633</v>
      </c>
      <c r="E28" s="16">
        <f>VLOOKUP($A$10:$A$94,dt!$A$2:$M$78,5,FALSE)</f>
        <v>19152</v>
      </c>
      <c r="F28" s="16">
        <f>VLOOKUP($A$10:$A$94,dt!$A$2:$M$78,6,FALSE)</f>
        <v>719</v>
      </c>
      <c r="G28" s="16">
        <f>VLOOKUP($A$10:$A$94,dt!$A$2:$M$78,7,FALSE)</f>
        <v>47</v>
      </c>
      <c r="H28" s="16">
        <f>VLOOKUP($A$10:$A$94,dt!$A$2:$M$78,8,FALSE)</f>
        <v>57</v>
      </c>
      <c r="I28" s="16">
        <f>VLOOKUP($A$10:$A$94,dt!$A$2:$M$78,9,FALSE)</f>
        <v>62</v>
      </c>
      <c r="J28" s="16">
        <f>VLOOKUP($A$10:$A$94,dt!$A$2:$M$78,10,FALSE)</f>
        <v>166</v>
      </c>
      <c r="K28" s="16">
        <f>VLOOKUP($A$10:$A$94,dt!$A$2:$M$78,11,FALSE)</f>
        <v>12</v>
      </c>
      <c r="L28" s="16">
        <f>VLOOKUP($A$10:$A$94,dt!$A$2:$M$78,12,FALSE)</f>
        <v>19318</v>
      </c>
      <c r="M28" s="16">
        <f>VLOOKUP($A$10:$A$94,dt!$A$2:$M$78,13,FALSE)</f>
        <v>727</v>
      </c>
    </row>
    <row r="29" spans="1:13" ht="20.45" customHeight="1">
      <c r="A29" s="14" t="s">
        <v>10</v>
      </c>
      <c r="B29" s="11">
        <f t="shared" ref="B29:L29" si="5">SUM(B30:B37)</f>
        <v>42718</v>
      </c>
      <c r="C29" s="11">
        <f t="shared" si="5"/>
        <v>95962</v>
      </c>
      <c r="D29" s="11">
        <f t="shared" si="5"/>
        <v>74217</v>
      </c>
      <c r="E29" s="11">
        <f t="shared" si="5"/>
        <v>212897</v>
      </c>
      <c r="F29" s="11">
        <f t="shared" si="5"/>
        <v>8992</v>
      </c>
      <c r="G29" s="11">
        <f t="shared" si="5"/>
        <v>835</v>
      </c>
      <c r="H29" s="11">
        <f t="shared" si="5"/>
        <v>1848</v>
      </c>
      <c r="I29" s="11">
        <f t="shared" si="5"/>
        <v>1592</v>
      </c>
      <c r="J29" s="11">
        <f t="shared" si="5"/>
        <v>4275</v>
      </c>
      <c r="K29" s="11">
        <f t="shared" si="5"/>
        <v>223</v>
      </c>
      <c r="L29" s="11">
        <f t="shared" si="5"/>
        <v>217172</v>
      </c>
      <c r="M29" s="11">
        <f t="shared" ref="M29" si="6">SUM(M30:M37)</f>
        <v>9166</v>
      </c>
    </row>
    <row r="30" spans="1:13" ht="20.45" customHeight="1" outlineLevel="1">
      <c r="A30" s="15" t="s">
        <v>39</v>
      </c>
      <c r="B30" s="16">
        <f>VLOOKUP($A$10:$A$94,dt!$A$2:$M$78,2,FALSE)</f>
        <v>25996</v>
      </c>
      <c r="C30" s="16">
        <f>VLOOKUP($A$10:$A$94,dt!$A$2:$M$78,3,FALSE)</f>
        <v>56377</v>
      </c>
      <c r="D30" s="16">
        <f>VLOOKUP($A$10:$A$94,dt!$A$2:$M$78,4,FALSE)</f>
        <v>43191</v>
      </c>
      <c r="E30" s="16">
        <f>VLOOKUP($A$10:$A$94,dt!$A$2:$M$78,5,FALSE)</f>
        <v>125564</v>
      </c>
      <c r="F30" s="16">
        <f>VLOOKUP($A$10:$A$94,dt!$A$2:$M$78,6,FALSE)</f>
        <v>4548</v>
      </c>
      <c r="G30" s="16">
        <f>VLOOKUP($A$10:$A$94,dt!$A$2:$M$78,7,FALSE)</f>
        <v>485</v>
      </c>
      <c r="H30" s="16">
        <f>VLOOKUP($A$10:$A$94,dt!$A$2:$M$78,8,FALSE)</f>
        <v>1272</v>
      </c>
      <c r="I30" s="16">
        <f>VLOOKUP($A$10:$A$94,dt!$A$2:$M$78,9,FALSE)</f>
        <v>1103</v>
      </c>
      <c r="J30" s="16">
        <f>VLOOKUP($A$10:$A$94,dt!$A$2:$M$78,10,FALSE)</f>
        <v>2860</v>
      </c>
      <c r="K30" s="16">
        <f>VLOOKUP($A$10:$A$94,dt!$A$2:$M$78,11,FALSE)</f>
        <v>121</v>
      </c>
      <c r="L30" s="16">
        <f>VLOOKUP($A$10:$A$94,dt!$A$2:$M$78,12,FALSE)</f>
        <v>128424</v>
      </c>
      <c r="M30" s="16">
        <f>VLOOKUP($A$10:$A$94,dt!$A$2:$M$78,13,FALSE)</f>
        <v>4646</v>
      </c>
    </row>
    <row r="31" spans="1:13" ht="20.45" customHeight="1" outlineLevel="1">
      <c r="A31" s="15" t="s">
        <v>40</v>
      </c>
      <c r="B31" s="16">
        <f>VLOOKUP($A$10:$A$94,dt!$A$2:$M$78,2,FALSE)</f>
        <v>4381</v>
      </c>
      <c r="C31" s="16">
        <f>VLOOKUP($A$10:$A$94,dt!$A$2:$M$78,3,FALSE)</f>
        <v>9053</v>
      </c>
      <c r="D31" s="16">
        <f>VLOOKUP($A$10:$A$94,dt!$A$2:$M$78,4,FALSE)</f>
        <v>8084</v>
      </c>
      <c r="E31" s="16">
        <f>VLOOKUP($A$10:$A$94,dt!$A$2:$M$78,5,FALSE)</f>
        <v>21518</v>
      </c>
      <c r="F31" s="16">
        <f>VLOOKUP($A$10:$A$94,dt!$A$2:$M$78,6,FALSE)</f>
        <v>1166</v>
      </c>
      <c r="G31" s="16">
        <f>VLOOKUP($A$10:$A$94,dt!$A$2:$M$78,7,FALSE)</f>
        <v>184</v>
      </c>
      <c r="H31" s="16">
        <f>VLOOKUP($A$10:$A$94,dt!$A$2:$M$78,8,FALSE)</f>
        <v>249</v>
      </c>
      <c r="I31" s="16">
        <f>VLOOKUP($A$10:$A$94,dt!$A$2:$M$78,9,FALSE)</f>
        <v>320</v>
      </c>
      <c r="J31" s="16">
        <f>VLOOKUP($A$10:$A$94,dt!$A$2:$M$78,10,FALSE)</f>
        <v>753</v>
      </c>
      <c r="K31" s="16">
        <f>VLOOKUP($A$10:$A$94,dt!$A$2:$M$78,11,FALSE)</f>
        <v>49</v>
      </c>
      <c r="L31" s="16">
        <f>VLOOKUP($A$10:$A$94,dt!$A$2:$M$78,12,FALSE)</f>
        <v>22271</v>
      </c>
      <c r="M31" s="16">
        <f>VLOOKUP($A$10:$A$94,dt!$A$2:$M$78,13,FALSE)</f>
        <v>1207</v>
      </c>
    </row>
    <row r="32" spans="1:13" ht="20.45" customHeight="1" outlineLevel="1">
      <c r="A32" s="15" t="s">
        <v>42</v>
      </c>
      <c r="B32" s="16">
        <f>VLOOKUP($A$10:$A$94,dt!$A$2:$M$78,2,FALSE)</f>
        <v>1302</v>
      </c>
      <c r="C32" s="16">
        <f>VLOOKUP($A$10:$A$94,dt!$A$2:$M$78,3,FALSE)</f>
        <v>3357</v>
      </c>
      <c r="D32" s="16">
        <f>VLOOKUP($A$10:$A$94,dt!$A$2:$M$78,4,FALSE)</f>
        <v>2624</v>
      </c>
      <c r="E32" s="16">
        <f>VLOOKUP($A$10:$A$94,dt!$A$2:$M$78,5,FALSE)</f>
        <v>7283</v>
      </c>
      <c r="F32" s="16">
        <f>VLOOKUP($A$10:$A$94,dt!$A$2:$M$78,6,FALSE)</f>
        <v>467</v>
      </c>
      <c r="G32" s="16">
        <f>VLOOKUP($A$10:$A$94,dt!$A$2:$M$78,7,FALSE)</f>
        <v>24</v>
      </c>
      <c r="H32" s="16">
        <f>VLOOKUP($A$10:$A$94,dt!$A$2:$M$78,8,FALSE)</f>
        <v>136</v>
      </c>
      <c r="I32" s="16">
        <f>VLOOKUP($A$10:$A$94,dt!$A$2:$M$78,9,FALSE)</f>
        <v>50</v>
      </c>
      <c r="J32" s="16">
        <f>VLOOKUP($A$10:$A$94,dt!$A$2:$M$78,10,FALSE)</f>
        <v>210</v>
      </c>
      <c r="K32" s="16">
        <f>VLOOKUP($A$10:$A$94,dt!$A$2:$M$78,11,FALSE)</f>
        <v>12</v>
      </c>
      <c r="L32" s="16">
        <f>VLOOKUP($A$10:$A$94,dt!$A$2:$M$78,12,FALSE)</f>
        <v>7493</v>
      </c>
      <c r="M32" s="16">
        <f>VLOOKUP($A$10:$A$94,dt!$A$2:$M$78,13,FALSE)</f>
        <v>477</v>
      </c>
    </row>
    <row r="33" spans="1:13" ht="20.45" customHeight="1" outlineLevel="1">
      <c r="A33" s="15" t="s">
        <v>41</v>
      </c>
      <c r="B33" s="16">
        <f>VLOOKUP($A$10:$A$94,dt!$A$2:$M$78,2,FALSE)</f>
        <v>1116</v>
      </c>
      <c r="C33" s="16">
        <f>VLOOKUP($A$10:$A$94,dt!$A$2:$M$78,3,FALSE)</f>
        <v>2857</v>
      </c>
      <c r="D33" s="16">
        <f>VLOOKUP($A$10:$A$94,dt!$A$2:$M$78,4,FALSE)</f>
        <v>1662</v>
      </c>
      <c r="E33" s="16">
        <f>VLOOKUP($A$10:$A$94,dt!$A$2:$M$78,5,FALSE)</f>
        <v>5635</v>
      </c>
      <c r="F33" s="16">
        <f>VLOOKUP($A$10:$A$94,dt!$A$2:$M$78,6,FALSE)</f>
        <v>313</v>
      </c>
      <c r="G33" s="16">
        <f>VLOOKUP($A$10:$A$94,dt!$A$2:$M$78,7,FALSE)</f>
        <v>36</v>
      </c>
      <c r="H33" s="16">
        <f>VLOOKUP($A$10:$A$94,dt!$A$2:$M$78,8,FALSE)</f>
        <v>42</v>
      </c>
      <c r="I33" s="16">
        <f>VLOOKUP($A$10:$A$94,dt!$A$2:$M$78,9,FALSE)</f>
        <v>45</v>
      </c>
      <c r="J33" s="16">
        <f>VLOOKUP($A$10:$A$94,dt!$A$2:$M$78,10,FALSE)</f>
        <v>123</v>
      </c>
      <c r="K33" s="16">
        <f>VLOOKUP($A$10:$A$94,dt!$A$2:$M$78,11,FALSE)</f>
        <v>9</v>
      </c>
      <c r="L33" s="16">
        <f>VLOOKUP($A$10:$A$94,dt!$A$2:$M$78,12,FALSE)</f>
        <v>5758</v>
      </c>
      <c r="M33" s="16">
        <f>VLOOKUP($A$10:$A$94,dt!$A$2:$M$78,13,FALSE)</f>
        <v>321</v>
      </c>
    </row>
    <row r="34" spans="1:13" ht="20.45" customHeight="1" outlineLevel="1">
      <c r="A34" s="15" t="s">
        <v>43</v>
      </c>
      <c r="B34" s="16">
        <f>VLOOKUP($A$10:$A$94,dt!$A$2:$M$78,2,FALSE)</f>
        <v>2238</v>
      </c>
      <c r="C34" s="16">
        <f>VLOOKUP($A$10:$A$94,dt!$A$2:$M$78,3,FALSE)</f>
        <v>4310</v>
      </c>
      <c r="D34" s="16">
        <f>VLOOKUP($A$10:$A$94,dt!$A$2:$M$78,4,FALSE)</f>
        <v>3730</v>
      </c>
      <c r="E34" s="16">
        <f>VLOOKUP($A$10:$A$94,dt!$A$2:$M$78,5,FALSE)</f>
        <v>10278</v>
      </c>
      <c r="F34" s="16">
        <f>VLOOKUP($A$10:$A$94,dt!$A$2:$M$78,6,FALSE)</f>
        <v>763</v>
      </c>
      <c r="G34" s="16">
        <f>VLOOKUP($A$10:$A$94,dt!$A$2:$M$78,7,FALSE)</f>
        <v>15</v>
      </c>
      <c r="H34" s="16">
        <f>VLOOKUP($A$10:$A$94,dt!$A$2:$M$78,8,FALSE)</f>
        <v>26</v>
      </c>
      <c r="I34" s="16">
        <f>VLOOKUP($A$10:$A$94,dt!$A$2:$M$78,9,FALSE)</f>
        <v>11</v>
      </c>
      <c r="J34" s="16">
        <f>VLOOKUP($A$10:$A$94,dt!$A$2:$M$78,10,FALSE)</f>
        <v>52</v>
      </c>
      <c r="K34" s="16">
        <f>VLOOKUP($A$10:$A$94,dt!$A$2:$M$78,11,FALSE)</f>
        <v>13</v>
      </c>
      <c r="L34" s="16">
        <f>VLOOKUP($A$10:$A$94,dt!$A$2:$M$78,12,FALSE)</f>
        <v>10330</v>
      </c>
      <c r="M34" s="16">
        <f>VLOOKUP($A$10:$A$94,dt!$A$2:$M$78,13,FALSE)</f>
        <v>769</v>
      </c>
    </row>
    <row r="35" spans="1:13" ht="20.45" customHeight="1" outlineLevel="1">
      <c r="A35" s="15" t="s">
        <v>44</v>
      </c>
      <c r="B35" s="16">
        <f>VLOOKUP($A$10:$A$94,dt!$A$2:$M$78,2,FALSE)</f>
        <v>386</v>
      </c>
      <c r="C35" s="16">
        <f>VLOOKUP($A$10:$A$94,dt!$A$2:$M$78,3,FALSE)</f>
        <v>1067</v>
      </c>
      <c r="D35" s="16">
        <f>VLOOKUP($A$10:$A$94,dt!$A$2:$M$78,4,FALSE)</f>
        <v>669</v>
      </c>
      <c r="E35" s="16">
        <f>VLOOKUP($A$10:$A$94,dt!$A$2:$M$78,5,FALSE)</f>
        <v>2122</v>
      </c>
      <c r="F35" s="16">
        <f>VLOOKUP($A$10:$A$94,dt!$A$2:$M$78,6,FALSE)</f>
        <v>132</v>
      </c>
      <c r="G35" s="16">
        <f>VLOOKUP($A$10:$A$94,dt!$A$2:$M$78,7,FALSE)</f>
        <v>12</v>
      </c>
      <c r="H35" s="16">
        <f>VLOOKUP($A$10:$A$94,dt!$A$2:$M$78,8,FALSE)</f>
        <v>20</v>
      </c>
      <c r="I35" s="16">
        <f>VLOOKUP($A$10:$A$94,dt!$A$2:$M$78,9,FALSE)</f>
        <v>9</v>
      </c>
      <c r="J35" s="16">
        <f>VLOOKUP($A$10:$A$94,dt!$A$2:$M$78,10,FALSE)</f>
        <v>41</v>
      </c>
      <c r="K35" s="16">
        <f>VLOOKUP($A$10:$A$94,dt!$A$2:$M$78,11,FALSE)</f>
        <v>4</v>
      </c>
      <c r="L35" s="16">
        <f>VLOOKUP($A$10:$A$94,dt!$A$2:$M$78,12,FALSE)</f>
        <v>2163</v>
      </c>
      <c r="M35" s="16">
        <f>VLOOKUP($A$10:$A$94,dt!$A$2:$M$78,13,FALSE)</f>
        <v>135</v>
      </c>
    </row>
    <row r="36" spans="1:13" ht="20.45" customHeight="1" outlineLevel="1">
      <c r="A36" s="15" t="s">
        <v>45</v>
      </c>
      <c r="B36" s="16">
        <f>VLOOKUP($A$10:$A$94,dt!$A$2:$M$78,2,FALSE)</f>
        <v>6878</v>
      </c>
      <c r="C36" s="16">
        <f>VLOOKUP($A$10:$A$94,dt!$A$2:$M$78,3,FALSE)</f>
        <v>16852</v>
      </c>
      <c r="D36" s="16">
        <f>VLOOKUP($A$10:$A$94,dt!$A$2:$M$78,4,FALSE)</f>
        <v>13456</v>
      </c>
      <c r="E36" s="16">
        <f>VLOOKUP($A$10:$A$94,dt!$A$2:$M$78,5,FALSE)</f>
        <v>37186</v>
      </c>
      <c r="F36" s="16">
        <f>VLOOKUP($A$10:$A$94,dt!$A$2:$M$78,6,FALSE)</f>
        <v>1478</v>
      </c>
      <c r="G36" s="16">
        <f>VLOOKUP($A$10:$A$94,dt!$A$2:$M$78,7,FALSE)</f>
        <v>76</v>
      </c>
      <c r="H36" s="16">
        <f>VLOOKUP($A$10:$A$94,dt!$A$2:$M$78,8,FALSE)</f>
        <v>96</v>
      </c>
      <c r="I36" s="16">
        <f>VLOOKUP($A$10:$A$94,dt!$A$2:$M$78,9,FALSE)</f>
        <v>53</v>
      </c>
      <c r="J36" s="16">
        <f>VLOOKUP($A$10:$A$94,dt!$A$2:$M$78,10,FALSE)</f>
        <v>225</v>
      </c>
      <c r="K36" s="16">
        <f>VLOOKUP($A$10:$A$94,dt!$A$2:$M$78,11,FALSE)</f>
        <v>14</v>
      </c>
      <c r="L36" s="16">
        <f>VLOOKUP($A$10:$A$94,dt!$A$2:$M$78,12,FALSE)</f>
        <v>37411</v>
      </c>
      <c r="M36" s="16">
        <f>VLOOKUP($A$10:$A$94,dt!$A$2:$M$78,13,FALSE)</f>
        <v>1485</v>
      </c>
    </row>
    <row r="37" spans="1:13" ht="20.45" customHeight="1" outlineLevel="1">
      <c r="A37" s="15" t="s">
        <v>46</v>
      </c>
      <c r="B37" s="16">
        <f>VLOOKUP($A$10:$A$94,dt!$A$2:$M$78,2,FALSE)</f>
        <v>421</v>
      </c>
      <c r="C37" s="16">
        <f>VLOOKUP($A$10:$A$94,dt!$A$2:$M$78,3,FALSE)</f>
        <v>2089</v>
      </c>
      <c r="D37" s="16">
        <f>VLOOKUP($A$10:$A$94,dt!$A$2:$M$78,4,FALSE)</f>
        <v>801</v>
      </c>
      <c r="E37" s="16">
        <f>VLOOKUP($A$10:$A$94,dt!$A$2:$M$78,5,FALSE)</f>
        <v>3311</v>
      </c>
      <c r="F37" s="16">
        <f>VLOOKUP($A$10:$A$94,dt!$A$2:$M$78,6,FALSE)</f>
        <v>125</v>
      </c>
      <c r="G37" s="16">
        <f>VLOOKUP($A$10:$A$94,dt!$A$2:$M$78,7,FALSE)</f>
        <v>3</v>
      </c>
      <c r="H37" s="16">
        <f>VLOOKUP($A$10:$A$94,dt!$A$2:$M$78,8,FALSE)</f>
        <v>7</v>
      </c>
      <c r="I37" s="16">
        <f>VLOOKUP($A$10:$A$94,dt!$A$2:$M$78,9,FALSE)</f>
        <v>1</v>
      </c>
      <c r="J37" s="16">
        <f>VLOOKUP($A$10:$A$94,dt!$A$2:$M$78,10,FALSE)</f>
        <v>11</v>
      </c>
      <c r="K37" s="16">
        <f>VLOOKUP($A$10:$A$94,dt!$A$2:$M$78,11,FALSE)</f>
        <v>1</v>
      </c>
      <c r="L37" s="16">
        <f>VLOOKUP($A$10:$A$94,dt!$A$2:$M$78,12,FALSE)</f>
        <v>3322</v>
      </c>
      <c r="M37" s="16">
        <f>VLOOKUP($A$10:$A$94,dt!$A$2:$M$78,13,FALSE)</f>
        <v>126</v>
      </c>
    </row>
    <row r="38" spans="1:13" ht="20.45" customHeight="1">
      <c r="A38" s="14" t="s">
        <v>11</v>
      </c>
      <c r="B38" s="11">
        <f t="shared" ref="B38:L38" si="7">SUM(B39:B50)</f>
        <v>27026</v>
      </c>
      <c r="C38" s="11">
        <f t="shared" si="7"/>
        <v>50025</v>
      </c>
      <c r="D38" s="11">
        <f t="shared" si="7"/>
        <v>43026</v>
      </c>
      <c r="E38" s="11">
        <f t="shared" si="7"/>
        <v>120077</v>
      </c>
      <c r="F38" s="11">
        <f t="shared" si="7"/>
        <v>5671</v>
      </c>
      <c r="G38" s="11">
        <f t="shared" si="7"/>
        <v>388</v>
      </c>
      <c r="H38" s="11">
        <f t="shared" si="7"/>
        <v>745</v>
      </c>
      <c r="I38" s="11">
        <f t="shared" si="7"/>
        <v>397</v>
      </c>
      <c r="J38" s="11">
        <f t="shared" si="7"/>
        <v>1530</v>
      </c>
      <c r="K38" s="11">
        <f t="shared" si="7"/>
        <v>125</v>
      </c>
      <c r="L38" s="11">
        <f t="shared" si="7"/>
        <v>121607</v>
      </c>
      <c r="M38" s="11">
        <f t="shared" ref="M38" si="8">SUM(M39:M50)</f>
        <v>5755</v>
      </c>
    </row>
    <row r="39" spans="1:13" ht="20.45" customHeight="1" outlineLevel="1">
      <c r="A39" s="15" t="s">
        <v>58</v>
      </c>
      <c r="B39" s="16">
        <f>VLOOKUP($A$10:$A$94,dt!$A$2:$M$78,2,FALSE)</f>
        <v>1224</v>
      </c>
      <c r="C39" s="16">
        <f>VLOOKUP($A$10:$A$94,dt!$A$2:$M$78,3,FALSE)</f>
        <v>2219</v>
      </c>
      <c r="D39" s="16">
        <f>VLOOKUP($A$10:$A$94,dt!$A$2:$M$78,4,FALSE)</f>
        <v>1593</v>
      </c>
      <c r="E39" s="16">
        <f>VLOOKUP($A$10:$A$94,dt!$A$2:$M$78,5,FALSE)</f>
        <v>5036</v>
      </c>
      <c r="F39" s="16">
        <f>VLOOKUP($A$10:$A$94,dt!$A$2:$M$78,6,FALSE)</f>
        <v>224</v>
      </c>
      <c r="G39" s="16">
        <f>VLOOKUP($A$10:$A$94,dt!$A$2:$M$78,7,FALSE)</f>
        <v>18</v>
      </c>
      <c r="H39" s="16">
        <f>VLOOKUP($A$10:$A$94,dt!$A$2:$M$78,8,FALSE)</f>
        <v>23</v>
      </c>
      <c r="I39" s="16">
        <f>VLOOKUP($A$10:$A$94,dt!$A$2:$M$78,9,FALSE)</f>
        <v>10</v>
      </c>
      <c r="J39" s="16">
        <f>VLOOKUP($A$10:$A$94,dt!$A$2:$M$78,10,FALSE)</f>
        <v>51</v>
      </c>
      <c r="K39" s="16">
        <f>VLOOKUP($A$10:$A$94,dt!$A$2:$M$78,11,FALSE)</f>
        <v>4</v>
      </c>
      <c r="L39" s="16">
        <f>VLOOKUP($A$10:$A$94,dt!$A$2:$M$78,12,FALSE)</f>
        <v>5087</v>
      </c>
      <c r="M39" s="16">
        <f>VLOOKUP($A$10:$A$94,dt!$A$2:$M$78,13,FALSE)</f>
        <v>225</v>
      </c>
    </row>
    <row r="40" spans="1:13" ht="20.45" customHeight="1" outlineLevel="1">
      <c r="A40" s="15" t="s">
        <v>48</v>
      </c>
      <c r="B40" s="16">
        <f>VLOOKUP($A$10:$A$94,dt!$A$2:$M$78,2,FALSE)</f>
        <v>2222</v>
      </c>
      <c r="C40" s="16">
        <f>VLOOKUP($A$10:$A$94,dt!$A$2:$M$78,3,FALSE)</f>
        <v>4314</v>
      </c>
      <c r="D40" s="16">
        <f>VLOOKUP($A$10:$A$94,dt!$A$2:$M$78,4,FALSE)</f>
        <v>4679</v>
      </c>
      <c r="E40" s="16">
        <f>VLOOKUP($A$10:$A$94,dt!$A$2:$M$78,5,FALSE)</f>
        <v>11215</v>
      </c>
      <c r="F40" s="16">
        <f>VLOOKUP($A$10:$A$94,dt!$A$2:$M$78,6,FALSE)</f>
        <v>490</v>
      </c>
      <c r="G40" s="16">
        <f>VLOOKUP($A$10:$A$94,dt!$A$2:$M$78,7,FALSE)</f>
        <v>34</v>
      </c>
      <c r="H40" s="16">
        <f>VLOOKUP($A$10:$A$94,dt!$A$2:$M$78,8,FALSE)</f>
        <v>35</v>
      </c>
      <c r="I40" s="16">
        <f>VLOOKUP($A$10:$A$94,dt!$A$2:$M$78,9,FALSE)</f>
        <v>12</v>
      </c>
      <c r="J40" s="16">
        <f>VLOOKUP($A$10:$A$94,dt!$A$2:$M$78,10,FALSE)</f>
        <v>81</v>
      </c>
      <c r="K40" s="16">
        <f>VLOOKUP($A$10:$A$94,dt!$A$2:$M$78,11,FALSE)</f>
        <v>6</v>
      </c>
      <c r="L40" s="16">
        <f>VLOOKUP($A$10:$A$94,dt!$A$2:$M$78,12,FALSE)</f>
        <v>11296</v>
      </c>
      <c r="M40" s="16">
        <f>VLOOKUP($A$10:$A$94,dt!$A$2:$M$78,13,FALSE)</f>
        <v>494</v>
      </c>
    </row>
    <row r="41" spans="1:13" ht="20.45" customHeight="1" outlineLevel="1">
      <c r="A41" s="15" t="s">
        <v>49</v>
      </c>
      <c r="B41" s="16">
        <f>VLOOKUP($A$10:$A$94,dt!$A$2:$M$78,2,FALSE)</f>
        <v>4964</v>
      </c>
      <c r="C41" s="16">
        <f>VLOOKUP($A$10:$A$94,dt!$A$2:$M$78,3,FALSE)</f>
        <v>10957</v>
      </c>
      <c r="D41" s="16">
        <f>VLOOKUP($A$10:$A$94,dt!$A$2:$M$78,4,FALSE)</f>
        <v>8839</v>
      </c>
      <c r="E41" s="16">
        <f>VLOOKUP($A$10:$A$94,dt!$A$2:$M$78,5,FALSE)</f>
        <v>24760</v>
      </c>
      <c r="F41" s="16">
        <f>VLOOKUP($A$10:$A$94,dt!$A$2:$M$78,6,FALSE)</f>
        <v>1085</v>
      </c>
      <c r="G41" s="16">
        <f>VLOOKUP($A$10:$A$94,dt!$A$2:$M$78,7,FALSE)</f>
        <v>94</v>
      </c>
      <c r="H41" s="16">
        <f>VLOOKUP($A$10:$A$94,dt!$A$2:$M$78,8,FALSE)</f>
        <v>225</v>
      </c>
      <c r="I41" s="16">
        <f>VLOOKUP($A$10:$A$94,dt!$A$2:$M$78,9,FALSE)</f>
        <v>176</v>
      </c>
      <c r="J41" s="16">
        <f>VLOOKUP($A$10:$A$94,dt!$A$2:$M$78,10,FALSE)</f>
        <v>495</v>
      </c>
      <c r="K41" s="16">
        <f>VLOOKUP($A$10:$A$94,dt!$A$2:$M$78,11,FALSE)</f>
        <v>38</v>
      </c>
      <c r="L41" s="16">
        <f>VLOOKUP($A$10:$A$94,dt!$A$2:$M$78,12,FALSE)</f>
        <v>25255</v>
      </c>
      <c r="M41" s="16">
        <f>VLOOKUP($A$10:$A$94,dt!$A$2:$M$78,13,FALSE)</f>
        <v>1114</v>
      </c>
    </row>
    <row r="42" spans="1:13" ht="20.45" customHeight="1" outlineLevel="1">
      <c r="A42" s="15" t="s">
        <v>50</v>
      </c>
      <c r="B42" s="16">
        <f>VLOOKUP($A$10:$A$94,dt!$A$2:$M$78,2,FALSE)</f>
        <v>4060</v>
      </c>
      <c r="C42" s="16">
        <f>VLOOKUP($A$10:$A$94,dt!$A$2:$M$78,3,FALSE)</f>
        <v>8531</v>
      </c>
      <c r="D42" s="16">
        <f>VLOOKUP($A$10:$A$94,dt!$A$2:$M$78,4,FALSE)</f>
        <v>6874</v>
      </c>
      <c r="E42" s="16">
        <f>VLOOKUP($A$10:$A$94,dt!$A$2:$M$78,5,FALSE)</f>
        <v>19465</v>
      </c>
      <c r="F42" s="16">
        <f>VLOOKUP($A$10:$A$94,dt!$A$2:$M$78,6,FALSE)</f>
        <v>917</v>
      </c>
      <c r="G42" s="16">
        <f>VLOOKUP($A$10:$A$94,dt!$A$2:$M$78,7,FALSE)</f>
        <v>31</v>
      </c>
      <c r="H42" s="16">
        <f>VLOOKUP($A$10:$A$94,dt!$A$2:$M$78,8,FALSE)</f>
        <v>74</v>
      </c>
      <c r="I42" s="16">
        <f>VLOOKUP($A$10:$A$94,dt!$A$2:$M$78,9,FALSE)</f>
        <v>22</v>
      </c>
      <c r="J42" s="16">
        <f>VLOOKUP($A$10:$A$94,dt!$A$2:$M$78,10,FALSE)</f>
        <v>127</v>
      </c>
      <c r="K42" s="16">
        <f>VLOOKUP($A$10:$A$94,dt!$A$2:$M$78,11,FALSE)</f>
        <v>18</v>
      </c>
      <c r="L42" s="16">
        <f>VLOOKUP($A$10:$A$94,dt!$A$2:$M$78,12,FALSE)</f>
        <v>19592</v>
      </c>
      <c r="M42" s="16">
        <f>VLOOKUP($A$10:$A$94,dt!$A$2:$M$78,13,FALSE)</f>
        <v>921</v>
      </c>
    </row>
    <row r="43" spans="1:13" ht="20.45" customHeight="1" outlineLevel="1">
      <c r="A43" s="15" t="s">
        <v>51</v>
      </c>
      <c r="B43" s="16">
        <f>VLOOKUP($A$10:$A$94,dt!$A$2:$M$78,2,FALSE)</f>
        <v>1838</v>
      </c>
      <c r="C43" s="16">
        <f>VLOOKUP($A$10:$A$94,dt!$A$2:$M$78,3,FALSE)</f>
        <v>3556</v>
      </c>
      <c r="D43" s="16">
        <f>VLOOKUP($A$10:$A$94,dt!$A$2:$M$78,4,FALSE)</f>
        <v>4155</v>
      </c>
      <c r="E43" s="16">
        <f>VLOOKUP($A$10:$A$94,dt!$A$2:$M$78,5,FALSE)</f>
        <v>9549</v>
      </c>
      <c r="F43" s="16">
        <f>VLOOKUP($A$10:$A$94,dt!$A$2:$M$78,6,FALSE)</f>
        <v>366</v>
      </c>
      <c r="G43" s="16">
        <f>VLOOKUP($A$10:$A$94,dt!$A$2:$M$78,7,FALSE)</f>
        <v>26</v>
      </c>
      <c r="H43" s="16">
        <f>VLOOKUP($A$10:$A$94,dt!$A$2:$M$78,8,FALSE)</f>
        <v>70</v>
      </c>
      <c r="I43" s="16">
        <f>VLOOKUP($A$10:$A$94,dt!$A$2:$M$78,9,FALSE)</f>
        <v>41</v>
      </c>
      <c r="J43" s="16">
        <f>VLOOKUP($A$10:$A$94,dt!$A$2:$M$78,10,FALSE)</f>
        <v>137</v>
      </c>
      <c r="K43" s="16">
        <f>VLOOKUP($A$10:$A$94,dt!$A$2:$M$78,11,FALSE)</f>
        <v>8</v>
      </c>
      <c r="L43" s="16">
        <f>VLOOKUP($A$10:$A$94,dt!$A$2:$M$78,12,FALSE)</f>
        <v>9686</v>
      </c>
      <c r="M43" s="16">
        <f>VLOOKUP($A$10:$A$94,dt!$A$2:$M$78,13,FALSE)</f>
        <v>370</v>
      </c>
    </row>
    <row r="44" spans="1:13" ht="20.45" customHeight="1" outlineLevel="1">
      <c r="A44" s="15" t="s">
        <v>52</v>
      </c>
      <c r="B44" s="16">
        <f>VLOOKUP($A$10:$A$94,dt!$A$2:$M$78,2,FALSE)</f>
        <v>2088</v>
      </c>
      <c r="C44" s="16">
        <f>VLOOKUP($A$10:$A$94,dt!$A$2:$M$78,3,FALSE)</f>
        <v>3799</v>
      </c>
      <c r="D44" s="16">
        <f>VLOOKUP($A$10:$A$94,dt!$A$2:$M$78,4,FALSE)</f>
        <v>3030</v>
      </c>
      <c r="E44" s="16">
        <f>VLOOKUP($A$10:$A$94,dt!$A$2:$M$78,5,FALSE)</f>
        <v>8917</v>
      </c>
      <c r="F44" s="16">
        <f>VLOOKUP($A$10:$A$94,dt!$A$2:$M$78,6,FALSE)</f>
        <v>403</v>
      </c>
      <c r="G44" s="16">
        <f>VLOOKUP($A$10:$A$94,dt!$A$2:$M$78,7,FALSE)</f>
        <v>30</v>
      </c>
      <c r="H44" s="16">
        <f>VLOOKUP($A$10:$A$94,dt!$A$2:$M$78,8,FALSE)</f>
        <v>47</v>
      </c>
      <c r="I44" s="16">
        <f>VLOOKUP($A$10:$A$94,dt!$A$2:$M$78,9,FALSE)</f>
        <v>12</v>
      </c>
      <c r="J44" s="16">
        <f>VLOOKUP($A$10:$A$94,dt!$A$2:$M$78,10,FALSE)</f>
        <v>89</v>
      </c>
      <c r="K44" s="16">
        <f>VLOOKUP($A$10:$A$94,dt!$A$2:$M$78,11,FALSE)</f>
        <v>6</v>
      </c>
      <c r="L44" s="16">
        <f>VLOOKUP($A$10:$A$94,dt!$A$2:$M$78,12,FALSE)</f>
        <v>9006</v>
      </c>
      <c r="M44" s="16">
        <f>VLOOKUP($A$10:$A$94,dt!$A$2:$M$78,13,FALSE)</f>
        <v>406</v>
      </c>
    </row>
    <row r="45" spans="1:13" ht="20.45" customHeight="1" outlineLevel="1">
      <c r="A45" s="15" t="s">
        <v>53</v>
      </c>
      <c r="B45" s="16">
        <f>VLOOKUP($A$10:$A$94,dt!$A$2:$M$78,2,FALSE)</f>
        <v>2496</v>
      </c>
      <c r="C45" s="16">
        <f>VLOOKUP($A$10:$A$94,dt!$A$2:$M$78,3,FALSE)</f>
        <v>3957</v>
      </c>
      <c r="D45" s="16">
        <f>VLOOKUP($A$10:$A$94,dt!$A$2:$M$78,4,FALSE)</f>
        <v>2938</v>
      </c>
      <c r="E45" s="16">
        <f>VLOOKUP($A$10:$A$94,dt!$A$2:$M$78,5,FALSE)</f>
        <v>9391</v>
      </c>
      <c r="F45" s="16">
        <f>VLOOKUP($A$10:$A$94,dt!$A$2:$M$78,6,FALSE)</f>
        <v>416</v>
      </c>
      <c r="G45" s="16">
        <f>VLOOKUP($A$10:$A$94,dt!$A$2:$M$78,7,FALSE)</f>
        <v>22</v>
      </c>
      <c r="H45" s="16">
        <f>VLOOKUP($A$10:$A$94,dt!$A$2:$M$78,8,FALSE)</f>
        <v>76</v>
      </c>
      <c r="I45" s="16">
        <f>VLOOKUP($A$10:$A$94,dt!$A$2:$M$78,9,FALSE)</f>
        <v>70</v>
      </c>
      <c r="J45" s="16">
        <f>VLOOKUP($A$10:$A$94,dt!$A$2:$M$78,10,FALSE)</f>
        <v>168</v>
      </c>
      <c r="K45" s="16">
        <f>VLOOKUP($A$10:$A$94,dt!$A$2:$M$78,11,FALSE)</f>
        <v>15</v>
      </c>
      <c r="L45" s="16">
        <f>VLOOKUP($A$10:$A$94,dt!$A$2:$M$78,12,FALSE)</f>
        <v>9559</v>
      </c>
      <c r="M45" s="16">
        <f>VLOOKUP($A$10:$A$94,dt!$A$2:$M$78,13,FALSE)</f>
        <v>428</v>
      </c>
    </row>
    <row r="46" spans="1:13" ht="20.45" customHeight="1" outlineLevel="1">
      <c r="A46" s="15" t="s">
        <v>47</v>
      </c>
      <c r="B46" s="16">
        <f>VLOOKUP($A$10:$A$94,dt!$A$2:$M$78,2,FALSE)</f>
        <v>1251</v>
      </c>
      <c r="C46" s="16">
        <f>VLOOKUP($A$10:$A$94,dt!$A$2:$M$78,3,FALSE)</f>
        <v>2602</v>
      </c>
      <c r="D46" s="16">
        <f>VLOOKUP($A$10:$A$94,dt!$A$2:$M$78,4,FALSE)</f>
        <v>2462</v>
      </c>
      <c r="E46" s="16">
        <f>VLOOKUP($A$10:$A$94,dt!$A$2:$M$78,5,FALSE)</f>
        <v>6315</v>
      </c>
      <c r="F46" s="16">
        <f>VLOOKUP($A$10:$A$94,dt!$A$2:$M$78,6,FALSE)</f>
        <v>375</v>
      </c>
      <c r="G46" s="16">
        <f>VLOOKUP($A$10:$A$94,dt!$A$2:$M$78,7,FALSE)</f>
        <v>45</v>
      </c>
      <c r="H46" s="16">
        <f>VLOOKUP($A$10:$A$94,dt!$A$2:$M$78,8,FALSE)</f>
        <v>14</v>
      </c>
      <c r="I46" s="16">
        <f>VLOOKUP($A$10:$A$94,dt!$A$2:$M$78,9,FALSE)</f>
        <v>30</v>
      </c>
      <c r="J46" s="16">
        <f>VLOOKUP($A$10:$A$94,dt!$A$2:$M$78,10,FALSE)</f>
        <v>89</v>
      </c>
      <c r="K46" s="16">
        <f>VLOOKUP($A$10:$A$94,dt!$A$2:$M$78,11,FALSE)</f>
        <v>10</v>
      </c>
      <c r="L46" s="16">
        <f>VLOOKUP($A$10:$A$94,dt!$A$2:$M$78,12,FALSE)</f>
        <v>6404</v>
      </c>
      <c r="M46" s="16">
        <f>VLOOKUP($A$10:$A$94,dt!$A$2:$M$78,13,FALSE)</f>
        <v>383</v>
      </c>
    </row>
    <row r="47" spans="1:13" ht="20.45" customHeight="1" outlineLevel="1">
      <c r="A47" s="15" t="s">
        <v>54</v>
      </c>
      <c r="B47" s="16">
        <f>VLOOKUP($A$10:$A$94,dt!$A$2:$M$78,2,FALSE)</f>
        <v>1342</v>
      </c>
      <c r="C47" s="16">
        <f>VLOOKUP($A$10:$A$94,dt!$A$2:$M$78,3,FALSE)</f>
        <v>2968</v>
      </c>
      <c r="D47" s="16">
        <f>VLOOKUP($A$10:$A$94,dt!$A$2:$M$78,4,FALSE)</f>
        <v>2230</v>
      </c>
      <c r="E47" s="16">
        <f>VLOOKUP($A$10:$A$94,dt!$A$2:$M$78,5,FALSE)</f>
        <v>6540</v>
      </c>
      <c r="F47" s="16">
        <f>VLOOKUP($A$10:$A$94,dt!$A$2:$M$78,6,FALSE)</f>
        <v>393</v>
      </c>
      <c r="G47" s="16">
        <f>VLOOKUP($A$10:$A$94,dt!$A$2:$M$78,7,FALSE)</f>
        <v>22</v>
      </c>
      <c r="H47" s="16">
        <f>VLOOKUP($A$10:$A$94,dt!$A$2:$M$78,8,FALSE)</f>
        <v>45</v>
      </c>
      <c r="I47" s="16">
        <f>VLOOKUP($A$10:$A$94,dt!$A$2:$M$78,9,FALSE)</f>
        <v>22</v>
      </c>
      <c r="J47" s="16">
        <f>VLOOKUP($A$10:$A$94,dt!$A$2:$M$78,10,FALSE)</f>
        <v>89</v>
      </c>
      <c r="K47" s="16">
        <f>VLOOKUP($A$10:$A$94,dt!$A$2:$M$78,11,FALSE)</f>
        <v>10</v>
      </c>
      <c r="L47" s="16">
        <f>VLOOKUP($A$10:$A$94,dt!$A$2:$M$78,12,FALSE)</f>
        <v>6629</v>
      </c>
      <c r="M47" s="16">
        <f>VLOOKUP($A$10:$A$94,dt!$A$2:$M$78,13,FALSE)</f>
        <v>403</v>
      </c>
    </row>
    <row r="48" spans="1:13" ht="20.45" customHeight="1" outlineLevel="1">
      <c r="A48" s="15" t="s">
        <v>57</v>
      </c>
      <c r="B48" s="16">
        <f>VLOOKUP($A$10:$A$94,dt!$A$2:$M$78,2,FALSE)</f>
        <v>1472</v>
      </c>
      <c r="C48" s="16">
        <f>VLOOKUP($A$10:$A$94,dt!$A$2:$M$78,3,FALSE)</f>
        <v>2755</v>
      </c>
      <c r="D48" s="16">
        <f>VLOOKUP($A$10:$A$94,dt!$A$2:$M$78,4,FALSE)</f>
        <v>2860</v>
      </c>
      <c r="E48" s="16">
        <f>VLOOKUP($A$10:$A$94,dt!$A$2:$M$78,5,FALSE)</f>
        <v>7087</v>
      </c>
      <c r="F48" s="16">
        <f>VLOOKUP($A$10:$A$94,dt!$A$2:$M$78,6,FALSE)</f>
        <v>432</v>
      </c>
      <c r="G48" s="16">
        <f>VLOOKUP($A$10:$A$94,dt!$A$2:$M$78,7,FALSE)</f>
        <v>0</v>
      </c>
      <c r="H48" s="16">
        <f>VLOOKUP($A$10:$A$94,dt!$A$2:$M$78,8,FALSE)</f>
        <v>0</v>
      </c>
      <c r="I48" s="16">
        <f>VLOOKUP($A$10:$A$94,dt!$A$2:$M$78,9,FALSE)</f>
        <v>0</v>
      </c>
      <c r="J48" s="16">
        <f>VLOOKUP($A$10:$A$94,dt!$A$2:$M$78,10,FALSE)</f>
        <v>0</v>
      </c>
      <c r="K48" s="16">
        <f>VLOOKUP($A$10:$A$94,dt!$A$2:$M$78,11,FALSE)</f>
        <v>0</v>
      </c>
      <c r="L48" s="16">
        <f>VLOOKUP($A$10:$A$94,dt!$A$2:$M$78,12,FALSE)</f>
        <v>7087</v>
      </c>
      <c r="M48" s="16">
        <f>VLOOKUP($A$10:$A$94,dt!$A$2:$M$78,13,FALSE)</f>
        <v>432</v>
      </c>
    </row>
    <row r="49" spans="1:13" ht="20.45" customHeight="1" outlineLevel="1">
      <c r="A49" s="15" t="s">
        <v>55</v>
      </c>
      <c r="B49" s="16">
        <f>VLOOKUP($A$10:$A$94,dt!$A$2:$M$78,2,FALSE)</f>
        <v>3378</v>
      </c>
      <c r="C49" s="16">
        <f>VLOOKUP($A$10:$A$94,dt!$A$2:$M$78,3,FALSE)</f>
        <v>3202</v>
      </c>
      <c r="D49" s="16">
        <f>VLOOKUP($A$10:$A$94,dt!$A$2:$M$78,4,FALSE)</f>
        <v>2357</v>
      </c>
      <c r="E49" s="16">
        <f>VLOOKUP($A$10:$A$94,dt!$A$2:$M$78,5,FALSE)</f>
        <v>8937</v>
      </c>
      <c r="F49" s="16">
        <f>VLOOKUP($A$10:$A$94,dt!$A$2:$M$78,6,FALSE)</f>
        <v>403</v>
      </c>
      <c r="G49" s="16">
        <f>VLOOKUP($A$10:$A$94,dt!$A$2:$M$78,7,FALSE)</f>
        <v>66</v>
      </c>
      <c r="H49" s="16">
        <f>VLOOKUP($A$10:$A$94,dt!$A$2:$M$78,8,FALSE)</f>
        <v>136</v>
      </c>
      <c r="I49" s="16">
        <f>VLOOKUP($A$10:$A$94,dt!$A$2:$M$78,9,FALSE)</f>
        <v>2</v>
      </c>
      <c r="J49" s="16">
        <f>VLOOKUP($A$10:$A$94,dt!$A$2:$M$78,10,FALSE)</f>
        <v>204</v>
      </c>
      <c r="K49" s="16">
        <f>VLOOKUP($A$10:$A$94,dt!$A$2:$M$78,11,FALSE)</f>
        <v>10</v>
      </c>
      <c r="L49" s="16">
        <f>VLOOKUP($A$10:$A$94,dt!$A$2:$M$78,12,FALSE)</f>
        <v>9141</v>
      </c>
      <c r="M49" s="16">
        <f>VLOOKUP($A$10:$A$94,dt!$A$2:$M$78,13,FALSE)</f>
        <v>412</v>
      </c>
    </row>
    <row r="50" spans="1:13" ht="20.45" customHeight="1" outlineLevel="1">
      <c r="A50" s="15" t="s">
        <v>56</v>
      </c>
      <c r="B50" s="16">
        <f>VLOOKUP($A$10:$A$94,dt!$A$2:$M$78,2,FALSE)</f>
        <v>691</v>
      </c>
      <c r="C50" s="16">
        <f>VLOOKUP($A$10:$A$94,dt!$A$2:$M$78,3,FALSE)</f>
        <v>1165</v>
      </c>
      <c r="D50" s="16">
        <f>VLOOKUP($A$10:$A$94,dt!$A$2:$M$78,4,FALSE)</f>
        <v>1009</v>
      </c>
      <c r="E50" s="16">
        <f>VLOOKUP($A$10:$A$94,dt!$A$2:$M$78,5,FALSE)</f>
        <v>2865</v>
      </c>
      <c r="F50" s="16">
        <f>VLOOKUP($A$10:$A$94,dt!$A$2:$M$78,6,FALSE)</f>
        <v>167</v>
      </c>
      <c r="G50" s="16">
        <f>VLOOKUP($A$10:$A$94,dt!$A$2:$M$78,7,FALSE)</f>
        <v>0</v>
      </c>
      <c r="H50" s="16">
        <f>VLOOKUP($A$10:$A$94,dt!$A$2:$M$78,8,FALSE)</f>
        <v>0</v>
      </c>
      <c r="I50" s="16">
        <f>VLOOKUP($A$10:$A$94,dt!$A$2:$M$78,9,FALSE)</f>
        <v>0</v>
      </c>
      <c r="J50" s="16">
        <f>VLOOKUP($A$10:$A$94,dt!$A$2:$M$78,10,FALSE)</f>
        <v>0</v>
      </c>
      <c r="K50" s="16">
        <f>VLOOKUP($A$10:$A$94,dt!$A$2:$M$78,11,FALSE)</f>
        <v>0</v>
      </c>
      <c r="L50" s="16">
        <f>VLOOKUP($A$10:$A$94,dt!$A$2:$M$78,12,FALSE)</f>
        <v>2865</v>
      </c>
      <c r="M50" s="16">
        <f>VLOOKUP($A$10:$A$94,dt!$A$2:$M$78,13,FALSE)</f>
        <v>167</v>
      </c>
    </row>
    <row r="51" spans="1:13" ht="20.45" customHeight="1">
      <c r="A51" s="14" t="s">
        <v>12</v>
      </c>
      <c r="B51" s="11">
        <f t="shared" ref="B51:L51" si="9">SUM(B52:B59)</f>
        <v>8951</v>
      </c>
      <c r="C51" s="11">
        <f t="shared" si="9"/>
        <v>14123</v>
      </c>
      <c r="D51" s="11">
        <f t="shared" si="9"/>
        <v>8031</v>
      </c>
      <c r="E51" s="11">
        <f t="shared" si="9"/>
        <v>31105</v>
      </c>
      <c r="F51" s="11">
        <f t="shared" si="9"/>
        <v>1868</v>
      </c>
      <c r="G51" s="11">
        <f t="shared" si="9"/>
        <v>318</v>
      </c>
      <c r="H51" s="11">
        <f t="shared" si="9"/>
        <v>932</v>
      </c>
      <c r="I51" s="11">
        <f t="shared" si="9"/>
        <v>406</v>
      </c>
      <c r="J51" s="11">
        <f t="shared" si="9"/>
        <v>1656</v>
      </c>
      <c r="K51" s="11">
        <f t="shared" si="9"/>
        <v>86</v>
      </c>
      <c r="L51" s="11">
        <f t="shared" si="9"/>
        <v>32761</v>
      </c>
      <c r="M51" s="11">
        <f t="shared" ref="M51" si="10">SUM(M52:M59)</f>
        <v>1928</v>
      </c>
    </row>
    <row r="52" spans="1:13" ht="20.45" customHeight="1" outlineLevel="1">
      <c r="A52" s="15" t="s">
        <v>59</v>
      </c>
      <c r="B52" s="16">
        <f>VLOOKUP($A$10:$A$94,dt!$A$2:$M$78,2,FALSE)</f>
        <v>3086</v>
      </c>
      <c r="C52" s="16">
        <f>VLOOKUP($A$10:$A$94,dt!$A$2:$M$78,3,FALSE)</f>
        <v>2648</v>
      </c>
      <c r="D52" s="16">
        <f>VLOOKUP($A$10:$A$94,dt!$A$2:$M$78,4,FALSE)</f>
        <v>1199</v>
      </c>
      <c r="E52" s="16">
        <f>VLOOKUP($A$10:$A$94,dt!$A$2:$M$78,5,FALSE)</f>
        <v>6933</v>
      </c>
      <c r="F52" s="16">
        <f>VLOOKUP($A$10:$A$94,dt!$A$2:$M$78,6,FALSE)</f>
        <v>510</v>
      </c>
      <c r="G52" s="16">
        <f>VLOOKUP($A$10:$A$94,dt!$A$2:$M$78,7,FALSE)</f>
        <v>173</v>
      </c>
      <c r="H52" s="16">
        <f>VLOOKUP($A$10:$A$94,dt!$A$2:$M$78,8,FALSE)</f>
        <v>665</v>
      </c>
      <c r="I52" s="16">
        <f>VLOOKUP($A$10:$A$94,dt!$A$2:$M$78,9,FALSE)</f>
        <v>268</v>
      </c>
      <c r="J52" s="16">
        <f>VLOOKUP($A$10:$A$94,dt!$A$2:$M$78,10,FALSE)</f>
        <v>1106</v>
      </c>
      <c r="K52" s="16">
        <f>VLOOKUP($A$10:$A$94,dt!$A$2:$M$78,11,FALSE)</f>
        <v>41</v>
      </c>
      <c r="L52" s="16">
        <f>VLOOKUP($A$10:$A$94,dt!$A$2:$M$78,12,FALSE)</f>
        <v>8039</v>
      </c>
      <c r="M52" s="16">
        <f>VLOOKUP($A$10:$A$94,dt!$A$2:$M$78,13,FALSE)</f>
        <v>538</v>
      </c>
    </row>
    <row r="53" spans="1:13" ht="20.45" customHeight="1" outlineLevel="1">
      <c r="A53" s="15" t="s">
        <v>60</v>
      </c>
      <c r="B53" s="16">
        <f>VLOOKUP($A$10:$A$94,dt!$A$2:$M$78,2,FALSE)</f>
        <v>274</v>
      </c>
      <c r="C53" s="16">
        <f>VLOOKUP($A$10:$A$94,dt!$A$2:$M$78,3,FALSE)</f>
        <v>581</v>
      </c>
      <c r="D53" s="16">
        <f>VLOOKUP($A$10:$A$94,dt!$A$2:$M$78,4,FALSE)</f>
        <v>310</v>
      </c>
      <c r="E53" s="16">
        <f>VLOOKUP($A$10:$A$94,dt!$A$2:$M$78,5,FALSE)</f>
        <v>1165</v>
      </c>
      <c r="F53" s="16">
        <f>VLOOKUP($A$10:$A$94,dt!$A$2:$M$78,6,FALSE)</f>
        <v>49</v>
      </c>
      <c r="G53" s="16">
        <f>VLOOKUP($A$10:$A$94,dt!$A$2:$M$78,7,FALSE)</f>
        <v>13</v>
      </c>
      <c r="H53" s="16">
        <f>VLOOKUP($A$10:$A$94,dt!$A$2:$M$78,8,FALSE)</f>
        <v>18</v>
      </c>
      <c r="I53" s="16">
        <f>VLOOKUP($A$10:$A$94,dt!$A$2:$M$78,9,FALSE)</f>
        <v>12</v>
      </c>
      <c r="J53" s="16">
        <f>VLOOKUP($A$10:$A$94,dt!$A$2:$M$78,10,FALSE)</f>
        <v>43</v>
      </c>
      <c r="K53" s="16">
        <f>VLOOKUP($A$10:$A$94,dt!$A$2:$M$78,11,FALSE)</f>
        <v>3</v>
      </c>
      <c r="L53" s="16">
        <f>VLOOKUP($A$10:$A$94,dt!$A$2:$M$78,12,FALSE)</f>
        <v>1208</v>
      </c>
      <c r="M53" s="16">
        <f>VLOOKUP($A$10:$A$94,dt!$A$2:$M$78,13,FALSE)</f>
        <v>51</v>
      </c>
    </row>
    <row r="54" spans="1:13" ht="20.45" customHeight="1" outlineLevel="1">
      <c r="A54" s="15" t="s">
        <v>61</v>
      </c>
      <c r="B54" s="16">
        <f>VLOOKUP($A$10:$A$94,dt!$A$2:$M$78,2,FALSE)</f>
        <v>1099</v>
      </c>
      <c r="C54" s="16">
        <f>VLOOKUP($A$10:$A$94,dt!$A$2:$M$78,3,FALSE)</f>
        <v>3069</v>
      </c>
      <c r="D54" s="16">
        <f>VLOOKUP($A$10:$A$94,dt!$A$2:$M$78,4,FALSE)</f>
        <v>2487</v>
      </c>
      <c r="E54" s="16">
        <f>VLOOKUP($A$10:$A$94,dt!$A$2:$M$78,5,FALSE)</f>
        <v>6655</v>
      </c>
      <c r="F54" s="16">
        <f>VLOOKUP($A$10:$A$94,dt!$A$2:$M$78,6,FALSE)</f>
        <v>261</v>
      </c>
      <c r="G54" s="16">
        <f>VLOOKUP($A$10:$A$94,dt!$A$2:$M$78,7,FALSE)</f>
        <v>35</v>
      </c>
      <c r="H54" s="16">
        <f>VLOOKUP($A$10:$A$94,dt!$A$2:$M$78,8,FALSE)</f>
        <v>79</v>
      </c>
      <c r="I54" s="16">
        <f>VLOOKUP($A$10:$A$94,dt!$A$2:$M$78,9,FALSE)</f>
        <v>35</v>
      </c>
      <c r="J54" s="16">
        <f>VLOOKUP($A$10:$A$94,dt!$A$2:$M$78,10,FALSE)</f>
        <v>149</v>
      </c>
      <c r="K54" s="16">
        <f>VLOOKUP($A$10:$A$94,dt!$A$2:$M$78,11,FALSE)</f>
        <v>7</v>
      </c>
      <c r="L54" s="16">
        <f>VLOOKUP($A$10:$A$94,dt!$A$2:$M$78,12,FALSE)</f>
        <v>6804</v>
      </c>
      <c r="M54" s="16">
        <f>VLOOKUP($A$10:$A$94,dt!$A$2:$M$78,13,FALSE)</f>
        <v>267</v>
      </c>
    </row>
    <row r="55" spans="1:13" ht="20.45" customHeight="1" outlineLevel="1">
      <c r="A55" s="15" t="s">
        <v>62</v>
      </c>
      <c r="B55" s="16">
        <f>VLOOKUP($A$10:$A$94,dt!$A$2:$M$78,2,FALSE)</f>
        <v>600</v>
      </c>
      <c r="C55" s="16">
        <f>VLOOKUP($A$10:$A$94,dt!$A$2:$M$78,3,FALSE)</f>
        <v>1254</v>
      </c>
      <c r="D55" s="16">
        <f>VLOOKUP($A$10:$A$94,dt!$A$2:$M$78,4,FALSE)</f>
        <v>472</v>
      </c>
      <c r="E55" s="16">
        <f>VLOOKUP($A$10:$A$94,dt!$A$2:$M$78,5,FALSE)</f>
        <v>2326</v>
      </c>
      <c r="F55" s="16">
        <f>VLOOKUP($A$10:$A$94,dt!$A$2:$M$78,6,FALSE)</f>
        <v>86</v>
      </c>
      <c r="G55" s="16">
        <f>VLOOKUP($A$10:$A$94,dt!$A$2:$M$78,7,FALSE)</f>
        <v>19</v>
      </c>
      <c r="H55" s="16">
        <f>VLOOKUP($A$10:$A$94,dt!$A$2:$M$78,8,FALSE)</f>
        <v>41</v>
      </c>
      <c r="I55" s="16">
        <f>VLOOKUP($A$10:$A$94,dt!$A$2:$M$78,9,FALSE)</f>
        <v>0</v>
      </c>
      <c r="J55" s="16">
        <f>VLOOKUP($A$10:$A$94,dt!$A$2:$M$78,10,FALSE)</f>
        <v>60</v>
      </c>
      <c r="K55" s="16">
        <f>VLOOKUP($A$10:$A$94,dt!$A$2:$M$78,11,FALSE)</f>
        <v>3</v>
      </c>
      <c r="L55" s="16">
        <f>VLOOKUP($A$10:$A$94,dt!$A$2:$M$78,12,FALSE)</f>
        <v>2386</v>
      </c>
      <c r="M55" s="16">
        <f>VLOOKUP($A$10:$A$94,dt!$A$2:$M$78,13,FALSE)</f>
        <v>89</v>
      </c>
    </row>
    <row r="56" spans="1:13" ht="20.45" customHeight="1" outlineLevel="1">
      <c r="A56" s="15" t="s">
        <v>63</v>
      </c>
      <c r="B56" s="16">
        <f>VLOOKUP($A$10:$A$94,dt!$A$2:$M$78,2,FALSE)</f>
        <v>757</v>
      </c>
      <c r="C56" s="16">
        <f>VLOOKUP($A$10:$A$94,dt!$A$2:$M$78,3,FALSE)</f>
        <v>1316</v>
      </c>
      <c r="D56" s="16">
        <f>VLOOKUP($A$10:$A$94,dt!$A$2:$M$78,4,FALSE)</f>
        <v>832</v>
      </c>
      <c r="E56" s="16">
        <f>VLOOKUP($A$10:$A$94,dt!$A$2:$M$78,5,FALSE)</f>
        <v>2905</v>
      </c>
      <c r="F56" s="16">
        <f>VLOOKUP($A$10:$A$94,dt!$A$2:$M$78,6,FALSE)</f>
        <v>261</v>
      </c>
      <c r="G56" s="16">
        <f>VLOOKUP($A$10:$A$94,dt!$A$2:$M$78,7,FALSE)</f>
        <v>10</v>
      </c>
      <c r="H56" s="16">
        <f>VLOOKUP($A$10:$A$94,dt!$A$2:$M$78,8,FALSE)</f>
        <v>22</v>
      </c>
      <c r="I56" s="16">
        <f>VLOOKUP($A$10:$A$94,dt!$A$2:$M$78,9,FALSE)</f>
        <v>1</v>
      </c>
      <c r="J56" s="16">
        <f>VLOOKUP($A$10:$A$94,dt!$A$2:$M$78,10,FALSE)</f>
        <v>33</v>
      </c>
      <c r="K56" s="16">
        <f>VLOOKUP($A$10:$A$94,dt!$A$2:$M$78,11,FALSE)</f>
        <v>5</v>
      </c>
      <c r="L56" s="16">
        <f>VLOOKUP($A$10:$A$94,dt!$A$2:$M$78,12,FALSE)</f>
        <v>2938</v>
      </c>
      <c r="M56" s="16">
        <f>VLOOKUP($A$10:$A$94,dt!$A$2:$M$78,13,FALSE)</f>
        <v>264</v>
      </c>
    </row>
    <row r="57" spans="1:13" ht="20.45" customHeight="1" outlineLevel="1">
      <c r="A57" s="15" t="s">
        <v>64</v>
      </c>
      <c r="B57" s="16">
        <f>VLOOKUP($A$10:$A$94,dt!$A$2:$M$78,2,FALSE)</f>
        <v>439</v>
      </c>
      <c r="C57" s="16">
        <f>VLOOKUP($A$10:$A$94,dt!$A$2:$M$78,3,FALSE)</f>
        <v>967</v>
      </c>
      <c r="D57" s="16">
        <f>VLOOKUP($A$10:$A$94,dt!$A$2:$M$78,4,FALSE)</f>
        <v>666</v>
      </c>
      <c r="E57" s="16">
        <f>VLOOKUP($A$10:$A$94,dt!$A$2:$M$78,5,FALSE)</f>
        <v>2072</v>
      </c>
      <c r="F57" s="16">
        <f>VLOOKUP($A$10:$A$94,dt!$A$2:$M$78,6,FALSE)</f>
        <v>106</v>
      </c>
      <c r="G57" s="16">
        <f>VLOOKUP($A$10:$A$94,dt!$A$2:$M$78,7,FALSE)</f>
        <v>20</v>
      </c>
      <c r="H57" s="16">
        <f>VLOOKUP($A$10:$A$94,dt!$A$2:$M$78,8,FALSE)</f>
        <v>30</v>
      </c>
      <c r="I57" s="16">
        <f>VLOOKUP($A$10:$A$94,dt!$A$2:$M$78,9,FALSE)</f>
        <v>42</v>
      </c>
      <c r="J57" s="16">
        <f>VLOOKUP($A$10:$A$94,dt!$A$2:$M$78,10,FALSE)</f>
        <v>92</v>
      </c>
      <c r="K57" s="16">
        <f>VLOOKUP($A$10:$A$94,dt!$A$2:$M$78,11,FALSE)</f>
        <v>5</v>
      </c>
      <c r="L57" s="16">
        <f>VLOOKUP($A$10:$A$94,dt!$A$2:$M$78,12,FALSE)</f>
        <v>2164</v>
      </c>
      <c r="M57" s="16">
        <f>VLOOKUP($A$10:$A$94,dt!$A$2:$M$78,13,FALSE)</f>
        <v>110</v>
      </c>
    </row>
    <row r="58" spans="1:13" ht="20.45" customHeight="1" outlineLevel="1">
      <c r="A58" s="15" t="s">
        <v>65</v>
      </c>
      <c r="B58" s="16">
        <f>VLOOKUP($A$10:$A$94,dt!$A$2:$M$78,2,FALSE)</f>
        <v>1588</v>
      </c>
      <c r="C58" s="16">
        <f>VLOOKUP($A$10:$A$94,dt!$A$2:$M$78,3,FALSE)</f>
        <v>2765</v>
      </c>
      <c r="D58" s="16">
        <f>VLOOKUP($A$10:$A$94,dt!$A$2:$M$78,4,FALSE)</f>
        <v>1669</v>
      </c>
      <c r="E58" s="16">
        <f>VLOOKUP($A$10:$A$94,dt!$A$2:$M$78,5,FALSE)</f>
        <v>6022</v>
      </c>
      <c r="F58" s="16">
        <f>VLOOKUP($A$10:$A$94,dt!$A$2:$M$78,6,FALSE)</f>
        <v>306</v>
      </c>
      <c r="G58" s="16">
        <f>VLOOKUP($A$10:$A$94,dt!$A$2:$M$78,7,FALSE)</f>
        <v>21</v>
      </c>
      <c r="H58" s="16">
        <f>VLOOKUP($A$10:$A$94,dt!$A$2:$M$78,8,FALSE)</f>
        <v>72</v>
      </c>
      <c r="I58" s="16">
        <f>VLOOKUP($A$10:$A$94,dt!$A$2:$M$78,9,FALSE)</f>
        <v>36</v>
      </c>
      <c r="J58" s="16">
        <f>VLOOKUP($A$10:$A$94,dt!$A$2:$M$78,10,FALSE)</f>
        <v>129</v>
      </c>
      <c r="K58" s="16">
        <f>VLOOKUP($A$10:$A$94,dt!$A$2:$M$78,11,FALSE)</f>
        <v>15</v>
      </c>
      <c r="L58" s="16">
        <f>VLOOKUP($A$10:$A$94,dt!$A$2:$M$78,12,FALSE)</f>
        <v>6151</v>
      </c>
      <c r="M58" s="16">
        <f>VLOOKUP($A$10:$A$94,dt!$A$2:$M$78,13,FALSE)</f>
        <v>318</v>
      </c>
    </row>
    <row r="59" spans="1:13" ht="20.45" customHeight="1" outlineLevel="1">
      <c r="A59" s="15" t="s">
        <v>66</v>
      </c>
      <c r="B59" s="16">
        <f>VLOOKUP($A$10:$A$94,dt!$A$2:$M$78,2,FALSE)</f>
        <v>1108</v>
      </c>
      <c r="C59" s="16">
        <f>VLOOKUP($A$10:$A$94,dt!$A$2:$M$78,3,FALSE)</f>
        <v>1523</v>
      </c>
      <c r="D59" s="16">
        <f>VLOOKUP($A$10:$A$94,dt!$A$2:$M$78,4,FALSE)</f>
        <v>396</v>
      </c>
      <c r="E59" s="16">
        <f>VLOOKUP($A$10:$A$94,dt!$A$2:$M$78,5,FALSE)</f>
        <v>3027</v>
      </c>
      <c r="F59" s="16">
        <f>VLOOKUP($A$10:$A$94,dt!$A$2:$M$78,6,FALSE)</f>
        <v>289</v>
      </c>
      <c r="G59" s="16">
        <f>VLOOKUP($A$10:$A$94,dt!$A$2:$M$78,7,FALSE)</f>
        <v>27</v>
      </c>
      <c r="H59" s="16">
        <f>VLOOKUP($A$10:$A$94,dt!$A$2:$M$78,8,FALSE)</f>
        <v>5</v>
      </c>
      <c r="I59" s="16">
        <f>VLOOKUP($A$10:$A$94,dt!$A$2:$M$78,9,FALSE)</f>
        <v>12</v>
      </c>
      <c r="J59" s="16">
        <f>VLOOKUP($A$10:$A$94,dt!$A$2:$M$78,10,FALSE)</f>
        <v>44</v>
      </c>
      <c r="K59" s="16">
        <f>VLOOKUP($A$10:$A$94,dt!$A$2:$M$78,11,FALSE)</f>
        <v>7</v>
      </c>
      <c r="L59" s="16">
        <f>VLOOKUP($A$10:$A$94,dt!$A$2:$M$78,12,FALSE)</f>
        <v>3071</v>
      </c>
      <c r="M59" s="16">
        <f>VLOOKUP($A$10:$A$94,dt!$A$2:$M$78,13,FALSE)</f>
        <v>291</v>
      </c>
    </row>
    <row r="60" spans="1:13" ht="20.45" customHeight="1">
      <c r="A60" s="14" t="s">
        <v>13</v>
      </c>
      <c r="B60" s="11">
        <f t="shared" ref="B60:L60" si="11">SUM(B61:B69)</f>
        <v>37720</v>
      </c>
      <c r="C60" s="11">
        <f t="shared" si="11"/>
        <v>80731</v>
      </c>
      <c r="D60" s="11">
        <f t="shared" si="11"/>
        <v>69031</v>
      </c>
      <c r="E60" s="11">
        <f t="shared" si="11"/>
        <v>187482</v>
      </c>
      <c r="F60" s="11">
        <f t="shared" si="11"/>
        <v>5533</v>
      </c>
      <c r="G60" s="11">
        <f t="shared" si="11"/>
        <v>172</v>
      </c>
      <c r="H60" s="11">
        <f t="shared" si="11"/>
        <v>512</v>
      </c>
      <c r="I60" s="11">
        <f t="shared" si="11"/>
        <v>593</v>
      </c>
      <c r="J60" s="11">
        <f t="shared" si="11"/>
        <v>1277</v>
      </c>
      <c r="K60" s="11">
        <f t="shared" si="11"/>
        <v>80</v>
      </c>
      <c r="L60" s="11">
        <f t="shared" si="11"/>
        <v>188759</v>
      </c>
      <c r="M60" s="11">
        <f t="shared" ref="M60" si="12">SUM(M61:M69)</f>
        <v>5576</v>
      </c>
    </row>
    <row r="61" spans="1:13" ht="20.45" customHeight="1" outlineLevel="1">
      <c r="A61" s="15" t="s">
        <v>67</v>
      </c>
      <c r="B61" s="16">
        <f>VLOOKUP($A$10:$A$94,dt!$A$2:$M$78,2,FALSE)</f>
        <v>561</v>
      </c>
      <c r="C61" s="16">
        <f>VLOOKUP($A$10:$A$94,dt!$A$2:$M$78,3,FALSE)</f>
        <v>916</v>
      </c>
      <c r="D61" s="16">
        <f>VLOOKUP($A$10:$A$94,dt!$A$2:$M$78,4,FALSE)</f>
        <v>1349</v>
      </c>
      <c r="E61" s="16">
        <f>VLOOKUP($A$10:$A$94,dt!$A$2:$M$78,5,FALSE)</f>
        <v>2826</v>
      </c>
      <c r="F61" s="16">
        <f>VLOOKUP($A$10:$A$94,dt!$A$2:$M$78,6,FALSE)</f>
        <v>97</v>
      </c>
      <c r="G61" s="16">
        <f>VLOOKUP($A$10:$A$94,dt!$A$2:$M$78,7,FALSE)</f>
        <v>1</v>
      </c>
      <c r="H61" s="16">
        <f>VLOOKUP($A$10:$A$94,dt!$A$2:$M$78,8,FALSE)</f>
        <v>0</v>
      </c>
      <c r="I61" s="16">
        <f>VLOOKUP($A$10:$A$94,dt!$A$2:$M$78,9,FALSE)</f>
        <v>0</v>
      </c>
      <c r="J61" s="16">
        <f>VLOOKUP($A$10:$A$94,dt!$A$2:$M$78,10,FALSE)</f>
        <v>1</v>
      </c>
      <c r="K61" s="16">
        <f>VLOOKUP($A$10:$A$94,dt!$A$2:$M$78,11,FALSE)</f>
        <v>1</v>
      </c>
      <c r="L61" s="16">
        <f>VLOOKUP($A$10:$A$94,dt!$A$2:$M$78,12,FALSE)</f>
        <v>2827</v>
      </c>
      <c r="M61" s="16">
        <f>VLOOKUP($A$10:$A$94,dt!$A$2:$M$78,13,FALSE)</f>
        <v>97</v>
      </c>
    </row>
    <row r="62" spans="1:13" ht="20.45" customHeight="1" outlineLevel="1">
      <c r="A62" s="15" t="s">
        <v>68</v>
      </c>
      <c r="B62" s="16">
        <f>VLOOKUP($A$10:$A$94,dt!$A$2:$M$78,2,FALSE)</f>
        <v>6654</v>
      </c>
      <c r="C62" s="16">
        <f>VLOOKUP($A$10:$A$94,dt!$A$2:$M$78,3,FALSE)</f>
        <v>17808</v>
      </c>
      <c r="D62" s="16">
        <f>VLOOKUP($A$10:$A$94,dt!$A$2:$M$78,4,FALSE)</f>
        <v>14971</v>
      </c>
      <c r="E62" s="16">
        <f>VLOOKUP($A$10:$A$94,dt!$A$2:$M$78,5,FALSE)</f>
        <v>39433</v>
      </c>
      <c r="F62" s="16">
        <f>VLOOKUP($A$10:$A$94,dt!$A$2:$M$78,6,FALSE)</f>
        <v>1176</v>
      </c>
      <c r="G62" s="16">
        <f>VLOOKUP($A$10:$A$94,dt!$A$2:$M$78,7,FALSE)</f>
        <v>15</v>
      </c>
      <c r="H62" s="16">
        <f>VLOOKUP($A$10:$A$94,dt!$A$2:$M$78,8,FALSE)</f>
        <v>144</v>
      </c>
      <c r="I62" s="16">
        <f>VLOOKUP($A$10:$A$94,dt!$A$2:$M$78,9,FALSE)</f>
        <v>51</v>
      </c>
      <c r="J62" s="16">
        <f>VLOOKUP($A$10:$A$94,dt!$A$2:$M$78,10,FALSE)</f>
        <v>210</v>
      </c>
      <c r="K62" s="16">
        <f>VLOOKUP($A$10:$A$94,dt!$A$2:$M$78,11,FALSE)</f>
        <v>13</v>
      </c>
      <c r="L62" s="16">
        <f>VLOOKUP($A$10:$A$94,dt!$A$2:$M$78,12,FALSE)</f>
        <v>39643</v>
      </c>
      <c r="M62" s="16">
        <f>VLOOKUP($A$10:$A$94,dt!$A$2:$M$78,13,FALSE)</f>
        <v>1183</v>
      </c>
    </row>
    <row r="63" spans="1:13" ht="20.45" customHeight="1" outlineLevel="1">
      <c r="A63" s="15" t="s">
        <v>69</v>
      </c>
      <c r="B63" s="16">
        <f>VLOOKUP($A$10:$A$94,dt!$A$2:$M$78,2,FALSE)</f>
        <v>3152</v>
      </c>
      <c r="C63" s="16">
        <f>VLOOKUP($A$10:$A$94,dt!$A$2:$M$78,3,FALSE)</f>
        <v>7239</v>
      </c>
      <c r="D63" s="16">
        <f>VLOOKUP($A$10:$A$94,dt!$A$2:$M$78,4,FALSE)</f>
        <v>6931</v>
      </c>
      <c r="E63" s="16">
        <f>VLOOKUP($A$10:$A$94,dt!$A$2:$M$78,5,FALSE)</f>
        <v>17322</v>
      </c>
      <c r="F63" s="16">
        <f>VLOOKUP($A$10:$A$94,dt!$A$2:$M$78,6,FALSE)</f>
        <v>574</v>
      </c>
      <c r="G63" s="16">
        <f>VLOOKUP($A$10:$A$94,dt!$A$2:$M$78,7,FALSE)</f>
        <v>4</v>
      </c>
      <c r="H63" s="16">
        <f>VLOOKUP($A$10:$A$94,dt!$A$2:$M$78,8,FALSE)</f>
        <v>17</v>
      </c>
      <c r="I63" s="16">
        <f>VLOOKUP($A$10:$A$94,dt!$A$2:$M$78,9,FALSE)</f>
        <v>16</v>
      </c>
      <c r="J63" s="16">
        <f>VLOOKUP($A$10:$A$94,dt!$A$2:$M$78,10,FALSE)</f>
        <v>37</v>
      </c>
      <c r="K63" s="16">
        <f>VLOOKUP($A$10:$A$94,dt!$A$2:$M$78,11,FALSE)</f>
        <v>5</v>
      </c>
      <c r="L63" s="16">
        <f>VLOOKUP($A$10:$A$94,dt!$A$2:$M$78,12,FALSE)</f>
        <v>17359</v>
      </c>
      <c r="M63" s="16">
        <f>VLOOKUP($A$10:$A$94,dt!$A$2:$M$78,13,FALSE)</f>
        <v>579</v>
      </c>
    </row>
    <row r="64" spans="1:13" ht="20.45" customHeight="1" outlineLevel="1">
      <c r="A64" s="15" t="s">
        <v>70</v>
      </c>
      <c r="B64" s="16">
        <f>VLOOKUP($A$10:$A$94,dt!$A$2:$M$78,2,FALSE)</f>
        <v>2260</v>
      </c>
      <c r="C64" s="16">
        <f>VLOOKUP($A$10:$A$94,dt!$A$2:$M$78,3,FALSE)</f>
        <v>6598</v>
      </c>
      <c r="D64" s="16">
        <f>VLOOKUP($A$10:$A$94,dt!$A$2:$M$78,4,FALSE)</f>
        <v>3940</v>
      </c>
      <c r="E64" s="16">
        <f>VLOOKUP($A$10:$A$94,dt!$A$2:$M$78,5,FALSE)</f>
        <v>12798</v>
      </c>
      <c r="F64" s="16">
        <f>VLOOKUP($A$10:$A$94,dt!$A$2:$M$78,6,FALSE)</f>
        <v>408</v>
      </c>
      <c r="G64" s="16">
        <f>VLOOKUP($A$10:$A$94,dt!$A$2:$M$78,7,FALSE)</f>
        <v>2</v>
      </c>
      <c r="H64" s="16">
        <f>VLOOKUP($A$10:$A$94,dt!$A$2:$M$78,8,FALSE)</f>
        <v>16</v>
      </c>
      <c r="I64" s="16">
        <f>VLOOKUP($A$10:$A$94,dt!$A$2:$M$78,9,FALSE)</f>
        <v>53</v>
      </c>
      <c r="J64" s="16">
        <f>VLOOKUP($A$10:$A$94,dt!$A$2:$M$78,10,FALSE)</f>
        <v>71</v>
      </c>
      <c r="K64" s="16">
        <f>VLOOKUP($A$10:$A$94,dt!$A$2:$M$78,11,FALSE)</f>
        <v>4</v>
      </c>
      <c r="L64" s="16">
        <f>VLOOKUP($A$10:$A$94,dt!$A$2:$M$78,12,FALSE)</f>
        <v>12869</v>
      </c>
      <c r="M64" s="16">
        <f>VLOOKUP($A$10:$A$94,dt!$A$2:$M$78,13,FALSE)</f>
        <v>410</v>
      </c>
    </row>
    <row r="65" spans="1:13" ht="20.45" customHeight="1" outlineLevel="1">
      <c r="A65" s="15" t="s">
        <v>71</v>
      </c>
      <c r="B65" s="16">
        <f>VLOOKUP($A$10:$A$94,dt!$A$2:$M$78,2,FALSE)</f>
        <v>7340</v>
      </c>
      <c r="C65" s="16">
        <f>VLOOKUP($A$10:$A$94,dt!$A$2:$M$78,3,FALSE)</f>
        <v>7264</v>
      </c>
      <c r="D65" s="16">
        <f>VLOOKUP($A$10:$A$94,dt!$A$2:$M$78,4,FALSE)</f>
        <v>3913</v>
      </c>
      <c r="E65" s="16">
        <f>VLOOKUP($A$10:$A$94,dt!$A$2:$M$78,5,FALSE)</f>
        <v>18517</v>
      </c>
      <c r="F65" s="16">
        <f>VLOOKUP($A$10:$A$94,dt!$A$2:$M$78,6,FALSE)</f>
        <v>578</v>
      </c>
      <c r="G65" s="16">
        <f>VLOOKUP($A$10:$A$94,dt!$A$2:$M$78,7,FALSE)</f>
        <v>26</v>
      </c>
      <c r="H65" s="16">
        <f>VLOOKUP($A$10:$A$94,dt!$A$2:$M$78,8,FALSE)</f>
        <v>57</v>
      </c>
      <c r="I65" s="16">
        <f>VLOOKUP($A$10:$A$94,dt!$A$2:$M$78,9,FALSE)</f>
        <v>1</v>
      </c>
      <c r="J65" s="16">
        <f>VLOOKUP($A$10:$A$94,dt!$A$2:$M$78,10,FALSE)</f>
        <v>84</v>
      </c>
      <c r="K65" s="16">
        <f>VLOOKUP($A$10:$A$94,dt!$A$2:$M$78,11,FALSE)</f>
        <v>12</v>
      </c>
      <c r="L65" s="16">
        <f>VLOOKUP($A$10:$A$94,dt!$A$2:$M$78,12,FALSE)</f>
        <v>18601</v>
      </c>
      <c r="M65" s="16">
        <f>VLOOKUP($A$10:$A$94,dt!$A$2:$M$78,13,FALSE)</f>
        <v>581</v>
      </c>
    </row>
    <row r="66" spans="1:13" ht="20.45" customHeight="1" outlineLevel="1">
      <c r="A66" s="15" t="s">
        <v>75</v>
      </c>
      <c r="B66" s="16">
        <f>VLOOKUP($A$10:$A$94,dt!$A$2:$M$78,2,FALSE)</f>
        <v>2733</v>
      </c>
      <c r="C66" s="16">
        <f>VLOOKUP($A$10:$A$94,dt!$A$2:$M$78,3,FALSE)</f>
        <v>5694</v>
      </c>
      <c r="D66" s="16">
        <f>VLOOKUP($A$10:$A$94,dt!$A$2:$M$78,4,FALSE)</f>
        <v>4997</v>
      </c>
      <c r="E66" s="16">
        <f>VLOOKUP($A$10:$A$94,dt!$A$2:$M$78,5,FALSE)</f>
        <v>13424</v>
      </c>
      <c r="F66" s="16">
        <f>VLOOKUP($A$10:$A$94,dt!$A$2:$M$78,6,FALSE)</f>
        <v>368</v>
      </c>
      <c r="G66" s="16">
        <f>VLOOKUP($A$10:$A$94,dt!$A$2:$M$78,7,FALSE)</f>
        <v>50</v>
      </c>
      <c r="H66" s="16">
        <f>VLOOKUP($A$10:$A$94,dt!$A$2:$M$78,8,FALSE)</f>
        <v>83</v>
      </c>
      <c r="I66" s="16">
        <f>VLOOKUP($A$10:$A$94,dt!$A$2:$M$78,9,FALSE)</f>
        <v>196</v>
      </c>
      <c r="J66" s="16">
        <f>VLOOKUP($A$10:$A$94,dt!$A$2:$M$78,10,FALSE)</f>
        <v>329</v>
      </c>
      <c r="K66" s="16">
        <f>VLOOKUP($A$10:$A$94,dt!$A$2:$M$78,11,FALSE)</f>
        <v>11</v>
      </c>
      <c r="L66" s="16">
        <f>VLOOKUP($A$10:$A$94,dt!$A$2:$M$78,12,FALSE)</f>
        <v>13753</v>
      </c>
      <c r="M66" s="16">
        <f>VLOOKUP($A$10:$A$94,dt!$A$2:$M$78,13,FALSE)</f>
        <v>376</v>
      </c>
    </row>
    <row r="67" spans="1:13" ht="20.45" customHeight="1" outlineLevel="1">
      <c r="A67" s="15" t="s">
        <v>72</v>
      </c>
      <c r="B67" s="16">
        <f>VLOOKUP($A$10:$A$94,dt!$A$2:$M$78,2,FALSE)</f>
        <v>3176</v>
      </c>
      <c r="C67" s="16">
        <f>VLOOKUP($A$10:$A$94,dt!$A$2:$M$78,3,FALSE)</f>
        <v>9306</v>
      </c>
      <c r="D67" s="16">
        <f>VLOOKUP($A$10:$A$94,dt!$A$2:$M$78,4,FALSE)</f>
        <v>6126</v>
      </c>
      <c r="E67" s="16">
        <f>VLOOKUP($A$10:$A$94,dt!$A$2:$M$78,5,FALSE)</f>
        <v>18608</v>
      </c>
      <c r="F67" s="16">
        <f>VLOOKUP($A$10:$A$94,dt!$A$2:$M$78,6,FALSE)</f>
        <v>505</v>
      </c>
      <c r="G67" s="16">
        <f>VLOOKUP($A$10:$A$94,dt!$A$2:$M$78,7,FALSE)</f>
        <v>27</v>
      </c>
      <c r="H67" s="16">
        <f>VLOOKUP($A$10:$A$94,dt!$A$2:$M$78,8,FALSE)</f>
        <v>59</v>
      </c>
      <c r="I67" s="16">
        <f>VLOOKUP($A$10:$A$94,dt!$A$2:$M$78,9,FALSE)</f>
        <v>27</v>
      </c>
      <c r="J67" s="16">
        <f>VLOOKUP($A$10:$A$94,dt!$A$2:$M$78,10,FALSE)</f>
        <v>113</v>
      </c>
      <c r="K67" s="16">
        <f>VLOOKUP($A$10:$A$94,dt!$A$2:$M$78,11,FALSE)</f>
        <v>10</v>
      </c>
      <c r="L67" s="16">
        <f>VLOOKUP($A$10:$A$94,dt!$A$2:$M$78,12,FALSE)</f>
        <v>18721</v>
      </c>
      <c r="M67" s="16">
        <f>VLOOKUP($A$10:$A$94,dt!$A$2:$M$78,13,FALSE)</f>
        <v>511</v>
      </c>
    </row>
    <row r="68" spans="1:13" ht="20.45" customHeight="1" outlineLevel="1">
      <c r="A68" s="15" t="s">
        <v>73</v>
      </c>
      <c r="B68" s="16">
        <f>VLOOKUP($A$10:$A$94,dt!$A$2:$M$78,2,FALSE)</f>
        <v>1716</v>
      </c>
      <c r="C68" s="16">
        <f>VLOOKUP($A$10:$A$94,dt!$A$2:$M$78,3,FALSE)</f>
        <v>4966</v>
      </c>
      <c r="D68" s="16">
        <f>VLOOKUP($A$10:$A$94,dt!$A$2:$M$78,4,FALSE)</f>
        <v>4380</v>
      </c>
      <c r="E68" s="16">
        <f>VLOOKUP($A$10:$A$94,dt!$A$2:$M$78,5,FALSE)</f>
        <v>11062</v>
      </c>
      <c r="F68" s="16">
        <f>VLOOKUP($A$10:$A$94,dt!$A$2:$M$78,6,FALSE)</f>
        <v>370</v>
      </c>
      <c r="G68" s="16">
        <f>VLOOKUP($A$10:$A$94,dt!$A$2:$M$78,7,FALSE)</f>
        <v>6</v>
      </c>
      <c r="H68" s="16">
        <f>VLOOKUP($A$10:$A$94,dt!$A$2:$M$78,8,FALSE)</f>
        <v>15</v>
      </c>
      <c r="I68" s="16">
        <f>VLOOKUP($A$10:$A$94,dt!$A$2:$M$78,9,FALSE)</f>
        <v>19</v>
      </c>
      <c r="J68" s="16">
        <f>VLOOKUP($A$10:$A$94,dt!$A$2:$M$78,10,FALSE)</f>
        <v>40</v>
      </c>
      <c r="K68" s="16">
        <f>VLOOKUP($A$10:$A$94,dt!$A$2:$M$78,11,FALSE)</f>
        <v>3</v>
      </c>
      <c r="L68" s="16">
        <f>VLOOKUP($A$10:$A$94,dt!$A$2:$M$78,12,FALSE)</f>
        <v>11102</v>
      </c>
      <c r="M68" s="16">
        <f>VLOOKUP($A$10:$A$94,dt!$A$2:$M$78,13,FALSE)</f>
        <v>372</v>
      </c>
    </row>
    <row r="69" spans="1:13" ht="20.45" customHeight="1" outlineLevel="1">
      <c r="A69" s="15" t="s">
        <v>74</v>
      </c>
      <c r="B69" s="16">
        <f>VLOOKUP($A$10:$A$94,dt!$A$2:$M$78,2,FALSE)</f>
        <v>10128</v>
      </c>
      <c r="C69" s="16">
        <f>VLOOKUP($A$10:$A$94,dt!$A$2:$M$78,3,FALSE)</f>
        <v>20940</v>
      </c>
      <c r="D69" s="16">
        <f>VLOOKUP($A$10:$A$94,dt!$A$2:$M$78,4,FALSE)</f>
        <v>22424</v>
      </c>
      <c r="E69" s="16">
        <f>VLOOKUP($A$10:$A$94,dt!$A$2:$M$78,5,FALSE)</f>
        <v>53492</v>
      </c>
      <c r="F69" s="16">
        <f>VLOOKUP($A$10:$A$94,dt!$A$2:$M$78,6,FALSE)</f>
        <v>1457</v>
      </c>
      <c r="G69" s="16">
        <f>VLOOKUP($A$10:$A$94,dt!$A$2:$M$78,7,FALSE)</f>
        <v>41</v>
      </c>
      <c r="H69" s="16">
        <f>VLOOKUP($A$10:$A$94,dt!$A$2:$M$78,8,FALSE)</f>
        <v>121</v>
      </c>
      <c r="I69" s="16">
        <f>VLOOKUP($A$10:$A$94,dt!$A$2:$M$78,9,FALSE)</f>
        <v>230</v>
      </c>
      <c r="J69" s="16">
        <f>VLOOKUP($A$10:$A$94,dt!$A$2:$M$78,10,FALSE)</f>
        <v>392</v>
      </c>
      <c r="K69" s="16">
        <f>VLOOKUP($A$10:$A$94,dt!$A$2:$M$78,11,FALSE)</f>
        <v>21</v>
      </c>
      <c r="L69" s="16">
        <f>VLOOKUP($A$10:$A$94,dt!$A$2:$M$78,12,FALSE)</f>
        <v>53884</v>
      </c>
      <c r="M69" s="16">
        <f>VLOOKUP($A$10:$A$94,dt!$A$2:$M$78,13,FALSE)</f>
        <v>1467</v>
      </c>
    </row>
    <row r="70" spans="1:13" ht="20.45" customHeight="1">
      <c r="A70" s="14" t="s">
        <v>14</v>
      </c>
      <c r="B70" s="11">
        <f t="shared" ref="B70:L70" si="13">SUM(B71:B78)</f>
        <v>80945</v>
      </c>
      <c r="C70" s="11">
        <f t="shared" si="13"/>
        <v>121598</v>
      </c>
      <c r="D70" s="11">
        <f t="shared" si="13"/>
        <v>109836</v>
      </c>
      <c r="E70" s="11">
        <f t="shared" si="13"/>
        <v>312379</v>
      </c>
      <c r="F70" s="11">
        <f t="shared" si="13"/>
        <v>8169</v>
      </c>
      <c r="G70" s="11">
        <f t="shared" si="13"/>
        <v>1494</v>
      </c>
      <c r="H70" s="11">
        <f t="shared" si="13"/>
        <v>2935</v>
      </c>
      <c r="I70" s="11">
        <f t="shared" si="13"/>
        <v>2741</v>
      </c>
      <c r="J70" s="11">
        <f t="shared" si="13"/>
        <v>7170</v>
      </c>
      <c r="K70" s="11">
        <f t="shared" si="13"/>
        <v>259</v>
      </c>
      <c r="L70" s="11">
        <f t="shared" si="13"/>
        <v>319549</v>
      </c>
      <c r="M70" s="11">
        <f t="shared" ref="M70" si="14">SUM(M71:M78)</f>
        <v>8347</v>
      </c>
    </row>
    <row r="71" spans="1:13" ht="20.45" customHeight="1" outlineLevel="1">
      <c r="A71" s="15" t="s">
        <v>76</v>
      </c>
      <c r="B71" s="16">
        <f>VLOOKUP($A$10:$A$94,dt!$A$2:$M$78,2,FALSE)</f>
        <v>4124</v>
      </c>
      <c r="C71" s="16">
        <f>VLOOKUP($A$10:$A$94,dt!$A$2:$M$78,3,FALSE)</f>
        <v>9329</v>
      </c>
      <c r="D71" s="16">
        <f>VLOOKUP($A$10:$A$94,dt!$A$2:$M$78,4,FALSE)</f>
        <v>8080</v>
      </c>
      <c r="E71" s="16">
        <f>VLOOKUP($A$10:$A$94,dt!$A$2:$M$78,5,FALSE)</f>
        <v>21533</v>
      </c>
      <c r="F71" s="16">
        <f>VLOOKUP($A$10:$A$94,dt!$A$2:$M$78,6,FALSE)</f>
        <v>721</v>
      </c>
      <c r="G71" s="16">
        <f>VLOOKUP($A$10:$A$94,dt!$A$2:$M$78,7,FALSE)</f>
        <v>429</v>
      </c>
      <c r="H71" s="16">
        <f>VLOOKUP($A$10:$A$94,dt!$A$2:$M$78,8,FALSE)</f>
        <v>637</v>
      </c>
      <c r="I71" s="16">
        <f>VLOOKUP($A$10:$A$94,dt!$A$2:$M$78,9,FALSE)</f>
        <v>822</v>
      </c>
      <c r="J71" s="16">
        <f>VLOOKUP($A$10:$A$94,dt!$A$2:$M$78,10,FALSE)</f>
        <v>1888</v>
      </c>
      <c r="K71" s="16">
        <f>VLOOKUP($A$10:$A$94,dt!$A$2:$M$78,11,FALSE)</f>
        <v>74</v>
      </c>
      <c r="L71" s="16">
        <f>VLOOKUP($A$10:$A$94,dt!$A$2:$M$78,12,FALSE)</f>
        <v>23421</v>
      </c>
      <c r="M71" s="16">
        <f>VLOOKUP($A$10:$A$94,dt!$A$2:$M$78,13,FALSE)</f>
        <v>776</v>
      </c>
    </row>
    <row r="72" spans="1:13" ht="20.45" customHeight="1" outlineLevel="1">
      <c r="A72" s="15" t="s">
        <v>77</v>
      </c>
      <c r="B72" s="16">
        <f>VLOOKUP($A$10:$A$94,dt!$A$2:$M$78,2,FALSE)</f>
        <v>24303</v>
      </c>
      <c r="C72" s="16">
        <f>VLOOKUP($A$10:$A$94,dt!$A$2:$M$78,3,FALSE)</f>
        <v>57035</v>
      </c>
      <c r="D72" s="16">
        <f>VLOOKUP($A$10:$A$94,dt!$A$2:$M$78,4,FALSE)</f>
        <v>52312</v>
      </c>
      <c r="E72" s="16">
        <f>VLOOKUP($A$10:$A$94,dt!$A$2:$M$78,5,FALSE)</f>
        <v>133650</v>
      </c>
      <c r="F72" s="16">
        <f>VLOOKUP($A$10:$A$94,dt!$A$2:$M$78,6,FALSE)</f>
        <v>3441</v>
      </c>
      <c r="G72" s="16">
        <f>VLOOKUP($A$10:$A$94,dt!$A$2:$M$78,7,FALSE)</f>
        <v>370</v>
      </c>
      <c r="H72" s="16">
        <f>VLOOKUP($A$10:$A$94,dt!$A$2:$M$78,8,FALSE)</f>
        <v>760</v>
      </c>
      <c r="I72" s="16">
        <f>VLOOKUP($A$10:$A$94,dt!$A$2:$M$78,9,FALSE)</f>
        <v>480</v>
      </c>
      <c r="J72" s="16">
        <f>VLOOKUP($A$10:$A$94,dt!$A$2:$M$78,10,FALSE)</f>
        <v>1610</v>
      </c>
      <c r="K72" s="16">
        <f>VLOOKUP($A$10:$A$94,dt!$A$2:$M$78,11,FALSE)</f>
        <v>60</v>
      </c>
      <c r="L72" s="16">
        <f>VLOOKUP($A$10:$A$94,dt!$A$2:$M$78,12,FALSE)</f>
        <v>135260</v>
      </c>
      <c r="M72" s="16">
        <f>VLOOKUP($A$10:$A$94,dt!$A$2:$M$78,13,FALSE)</f>
        <v>3484</v>
      </c>
    </row>
    <row r="73" spans="1:13" ht="20.45" customHeight="1" outlineLevel="1">
      <c r="A73" s="15" t="s">
        <v>83</v>
      </c>
      <c r="B73" s="16">
        <f>VLOOKUP($A$10:$A$94,dt!$A$2:$M$78,2,FALSE)</f>
        <v>8451</v>
      </c>
      <c r="C73" s="16">
        <f>VLOOKUP($A$10:$A$94,dt!$A$2:$M$78,3,FALSE)</f>
        <v>22419</v>
      </c>
      <c r="D73" s="16">
        <f>VLOOKUP($A$10:$A$94,dt!$A$2:$M$78,4,FALSE)</f>
        <v>25924</v>
      </c>
      <c r="E73" s="16">
        <f>VLOOKUP($A$10:$A$94,dt!$A$2:$M$78,5,FALSE)</f>
        <v>56794</v>
      </c>
      <c r="F73" s="16">
        <f>VLOOKUP($A$10:$A$94,dt!$A$2:$M$78,6,FALSE)</f>
        <v>1664</v>
      </c>
      <c r="G73" s="16">
        <f>VLOOKUP($A$10:$A$94,dt!$A$2:$M$78,7,FALSE)</f>
        <v>176</v>
      </c>
      <c r="H73" s="16">
        <f>VLOOKUP($A$10:$A$94,dt!$A$2:$M$78,8,FALSE)</f>
        <v>739</v>
      </c>
      <c r="I73" s="16">
        <f>VLOOKUP($A$10:$A$94,dt!$A$2:$M$78,9,FALSE)</f>
        <v>784</v>
      </c>
      <c r="J73" s="16">
        <f>VLOOKUP($A$10:$A$94,dt!$A$2:$M$78,10,FALSE)</f>
        <v>1699</v>
      </c>
      <c r="K73" s="16">
        <f>VLOOKUP($A$10:$A$94,dt!$A$2:$M$78,11,FALSE)</f>
        <v>45</v>
      </c>
      <c r="L73" s="16">
        <f>VLOOKUP($A$10:$A$94,dt!$A$2:$M$78,12,FALSE)</f>
        <v>58493</v>
      </c>
      <c r="M73" s="16">
        <f>VLOOKUP($A$10:$A$94,dt!$A$2:$M$78,13,FALSE)</f>
        <v>1701</v>
      </c>
    </row>
    <row r="74" spans="1:13" ht="20.45" customHeight="1" outlineLevel="1">
      <c r="A74" s="15" t="s">
        <v>78</v>
      </c>
      <c r="B74" s="16">
        <f>VLOOKUP($A$10:$A$94,dt!$A$2:$M$78,2,FALSE)</f>
        <v>2620</v>
      </c>
      <c r="C74" s="16">
        <f>VLOOKUP($A$10:$A$94,dt!$A$2:$M$78,3,FALSE)</f>
        <v>5983</v>
      </c>
      <c r="D74" s="16">
        <f>VLOOKUP($A$10:$A$94,dt!$A$2:$M$78,4,FALSE)</f>
        <v>4643</v>
      </c>
      <c r="E74" s="16">
        <f>VLOOKUP($A$10:$A$94,dt!$A$2:$M$78,5,FALSE)</f>
        <v>13246</v>
      </c>
      <c r="F74" s="16">
        <f>VLOOKUP($A$10:$A$94,dt!$A$2:$M$78,6,FALSE)</f>
        <v>312</v>
      </c>
      <c r="G74" s="16">
        <f>VLOOKUP($A$10:$A$94,dt!$A$2:$M$78,7,FALSE)</f>
        <v>112</v>
      </c>
      <c r="H74" s="16">
        <f>VLOOKUP($A$10:$A$94,dt!$A$2:$M$78,8,FALSE)</f>
        <v>470</v>
      </c>
      <c r="I74" s="16">
        <f>VLOOKUP($A$10:$A$94,dt!$A$2:$M$78,9,FALSE)</f>
        <v>170</v>
      </c>
      <c r="J74" s="16">
        <f>VLOOKUP($A$10:$A$94,dt!$A$2:$M$78,10,FALSE)</f>
        <v>752</v>
      </c>
      <c r="K74" s="16">
        <f>VLOOKUP($A$10:$A$94,dt!$A$2:$M$78,11,FALSE)</f>
        <v>22</v>
      </c>
      <c r="L74" s="16">
        <f>VLOOKUP($A$10:$A$94,dt!$A$2:$M$78,12,FALSE)</f>
        <v>13998</v>
      </c>
      <c r="M74" s="16">
        <f>VLOOKUP($A$10:$A$94,dt!$A$2:$M$78,13,FALSE)</f>
        <v>323</v>
      </c>
    </row>
    <row r="75" spans="1:13" ht="20.45" customHeight="1" outlineLevel="1">
      <c r="A75" s="15" t="s">
        <v>79</v>
      </c>
      <c r="B75" s="16">
        <f>VLOOKUP($A$10:$A$94,dt!$A$2:$M$78,2,FALSE)</f>
        <v>126</v>
      </c>
      <c r="C75" s="16">
        <f>VLOOKUP($A$10:$A$94,dt!$A$2:$M$78,3,FALSE)</f>
        <v>193</v>
      </c>
      <c r="D75" s="16">
        <f>VLOOKUP($A$10:$A$94,dt!$A$2:$M$78,4,FALSE)</f>
        <v>179</v>
      </c>
      <c r="E75" s="16">
        <f>VLOOKUP($A$10:$A$94,dt!$A$2:$M$78,5,FALSE)</f>
        <v>498</v>
      </c>
      <c r="F75" s="16">
        <f>VLOOKUP($A$10:$A$94,dt!$A$2:$M$78,6,FALSE)</f>
        <v>25</v>
      </c>
      <c r="G75" s="16">
        <f>VLOOKUP($A$10:$A$94,dt!$A$2:$M$78,7,FALSE)</f>
        <v>0</v>
      </c>
      <c r="H75" s="16">
        <f>VLOOKUP($A$10:$A$94,dt!$A$2:$M$78,8,FALSE)</f>
        <v>0</v>
      </c>
      <c r="I75" s="16">
        <f>VLOOKUP($A$10:$A$94,dt!$A$2:$M$78,9,FALSE)</f>
        <v>0</v>
      </c>
      <c r="J75" s="16">
        <f>VLOOKUP($A$10:$A$94,dt!$A$2:$M$78,10,FALSE)</f>
        <v>0</v>
      </c>
      <c r="K75" s="16">
        <f>VLOOKUP($A$10:$A$94,dt!$A$2:$M$78,11,FALSE)</f>
        <v>0</v>
      </c>
      <c r="L75" s="16">
        <f>VLOOKUP($A$10:$A$94,dt!$A$2:$M$78,12,FALSE)</f>
        <v>498</v>
      </c>
      <c r="M75" s="16">
        <f>VLOOKUP($A$10:$A$94,dt!$A$2:$M$78,13,FALSE)</f>
        <v>25</v>
      </c>
    </row>
    <row r="76" spans="1:13" ht="20.45" customHeight="1" outlineLevel="1">
      <c r="A76" s="15" t="s">
        <v>80</v>
      </c>
      <c r="B76" s="16">
        <f>VLOOKUP($A$10:$A$94,dt!$A$2:$M$78,2,FALSE)</f>
        <v>61</v>
      </c>
      <c r="C76" s="16">
        <f>VLOOKUP($A$10:$A$94,dt!$A$2:$M$78,3,FALSE)</f>
        <v>81</v>
      </c>
      <c r="D76" s="16">
        <f>VLOOKUP($A$10:$A$94,dt!$A$2:$M$78,4,FALSE)</f>
        <v>73</v>
      </c>
      <c r="E76" s="16">
        <f>VLOOKUP($A$10:$A$94,dt!$A$2:$M$78,5,FALSE)</f>
        <v>215</v>
      </c>
      <c r="F76" s="16">
        <f>VLOOKUP($A$10:$A$94,dt!$A$2:$M$78,6,FALSE)</f>
        <v>12</v>
      </c>
      <c r="G76" s="16">
        <f>VLOOKUP($A$10:$A$94,dt!$A$2:$M$78,7,FALSE)</f>
        <v>22</v>
      </c>
      <c r="H76" s="16">
        <f>VLOOKUP($A$10:$A$94,dt!$A$2:$M$78,8,FALSE)</f>
        <v>5</v>
      </c>
      <c r="I76" s="16">
        <f>VLOOKUP($A$10:$A$94,dt!$A$2:$M$78,9,FALSE)</f>
        <v>9</v>
      </c>
      <c r="J76" s="16">
        <f>VLOOKUP($A$10:$A$94,dt!$A$2:$M$78,10,FALSE)</f>
        <v>36</v>
      </c>
      <c r="K76" s="16">
        <f>VLOOKUP($A$10:$A$94,dt!$A$2:$M$78,11,FALSE)</f>
        <v>2</v>
      </c>
      <c r="L76" s="16">
        <f>VLOOKUP($A$10:$A$94,dt!$A$2:$M$78,12,FALSE)</f>
        <v>251</v>
      </c>
      <c r="M76" s="16">
        <f>VLOOKUP($A$10:$A$94,dt!$A$2:$M$78,13,FALSE)</f>
        <v>14</v>
      </c>
    </row>
    <row r="77" spans="1:13" ht="20.45" customHeight="1" outlineLevel="1">
      <c r="A77" s="15" t="s">
        <v>81</v>
      </c>
      <c r="B77" s="16">
        <f>VLOOKUP($A$10:$A$94,dt!$A$2:$M$78,2,FALSE)</f>
        <v>21218</v>
      </c>
      <c r="C77" s="16">
        <f>VLOOKUP($A$10:$A$94,dt!$A$2:$M$78,3,FALSE)</f>
        <v>8541</v>
      </c>
      <c r="D77" s="16">
        <f>VLOOKUP($A$10:$A$94,dt!$A$2:$M$78,4,FALSE)</f>
        <v>8806</v>
      </c>
      <c r="E77" s="16">
        <f>VLOOKUP($A$10:$A$94,dt!$A$2:$M$78,5,FALSE)</f>
        <v>38565</v>
      </c>
      <c r="F77" s="16">
        <f>VLOOKUP($A$10:$A$94,dt!$A$2:$M$78,6,FALSE)</f>
        <v>831</v>
      </c>
      <c r="G77" s="16">
        <f>VLOOKUP($A$10:$A$94,dt!$A$2:$M$78,7,FALSE)</f>
        <v>293</v>
      </c>
      <c r="H77" s="16">
        <f>VLOOKUP($A$10:$A$94,dt!$A$2:$M$78,8,FALSE)</f>
        <v>225</v>
      </c>
      <c r="I77" s="16">
        <f>VLOOKUP($A$10:$A$94,dt!$A$2:$M$78,9,FALSE)</f>
        <v>464</v>
      </c>
      <c r="J77" s="16">
        <f>VLOOKUP($A$10:$A$94,dt!$A$2:$M$78,10,FALSE)</f>
        <v>982</v>
      </c>
      <c r="K77" s="16">
        <f>VLOOKUP($A$10:$A$94,dt!$A$2:$M$78,11,FALSE)</f>
        <v>41</v>
      </c>
      <c r="L77" s="16">
        <f>VLOOKUP($A$10:$A$94,dt!$A$2:$M$78,12,FALSE)</f>
        <v>39547</v>
      </c>
      <c r="M77" s="16">
        <f>VLOOKUP($A$10:$A$94,dt!$A$2:$M$78,13,FALSE)</f>
        <v>855</v>
      </c>
    </row>
    <row r="78" spans="1:13" ht="20.45" customHeight="1" outlineLevel="1">
      <c r="A78" s="15" t="s">
        <v>82</v>
      </c>
      <c r="B78" s="16">
        <f>VLOOKUP($A$10:$A$94,dt!$A$2:$M$78,2,FALSE)</f>
        <v>20042</v>
      </c>
      <c r="C78" s="16">
        <f>VLOOKUP($A$10:$A$94,dt!$A$2:$M$78,3,FALSE)</f>
        <v>18017</v>
      </c>
      <c r="D78" s="16">
        <f>VLOOKUP($A$10:$A$94,dt!$A$2:$M$78,4,FALSE)</f>
        <v>9819</v>
      </c>
      <c r="E78" s="16">
        <f>VLOOKUP($A$10:$A$94,dt!$A$2:$M$78,5,FALSE)</f>
        <v>47878</v>
      </c>
      <c r="F78" s="16">
        <f>VLOOKUP($A$10:$A$94,dt!$A$2:$M$78,6,FALSE)</f>
        <v>1163</v>
      </c>
      <c r="G78" s="16">
        <f>VLOOKUP($A$10:$A$94,dt!$A$2:$M$78,7,FALSE)</f>
        <v>92</v>
      </c>
      <c r="H78" s="16">
        <f>VLOOKUP($A$10:$A$94,dt!$A$2:$M$78,8,FALSE)</f>
        <v>99</v>
      </c>
      <c r="I78" s="16">
        <f>VLOOKUP($A$10:$A$94,dt!$A$2:$M$78,9,FALSE)</f>
        <v>12</v>
      </c>
      <c r="J78" s="16">
        <f>VLOOKUP($A$10:$A$94,dt!$A$2:$M$78,10,FALSE)</f>
        <v>203</v>
      </c>
      <c r="K78" s="16">
        <f>VLOOKUP($A$10:$A$94,dt!$A$2:$M$78,11,FALSE)</f>
        <v>15</v>
      </c>
      <c r="L78" s="16">
        <f>VLOOKUP($A$10:$A$94,dt!$A$2:$M$78,12,FALSE)</f>
        <v>48081</v>
      </c>
      <c r="M78" s="16">
        <f>VLOOKUP($A$10:$A$94,dt!$A$2:$M$78,13,FALSE)</f>
        <v>1169</v>
      </c>
    </row>
    <row r="79" spans="1:13" ht="20.45" customHeight="1">
      <c r="A79" s="14" t="s">
        <v>15</v>
      </c>
      <c r="B79" s="11">
        <f t="shared" ref="B79:L79" si="15">SUM(B80:B88)</f>
        <v>45280</v>
      </c>
      <c r="C79" s="11">
        <f t="shared" si="15"/>
        <v>81232</v>
      </c>
      <c r="D79" s="11">
        <f t="shared" si="15"/>
        <v>56518</v>
      </c>
      <c r="E79" s="11">
        <f t="shared" si="15"/>
        <v>183030</v>
      </c>
      <c r="F79" s="11">
        <f t="shared" si="15"/>
        <v>9392</v>
      </c>
      <c r="G79" s="11">
        <f t="shared" si="15"/>
        <v>832</v>
      </c>
      <c r="H79" s="11">
        <f t="shared" si="15"/>
        <v>1598</v>
      </c>
      <c r="I79" s="11">
        <f t="shared" si="15"/>
        <v>1088</v>
      </c>
      <c r="J79" s="11">
        <f t="shared" si="15"/>
        <v>3518</v>
      </c>
      <c r="K79" s="11">
        <f t="shared" si="15"/>
        <v>229</v>
      </c>
      <c r="L79" s="11">
        <f t="shared" si="15"/>
        <v>186548</v>
      </c>
      <c r="M79" s="11">
        <f t="shared" ref="M79" si="16">SUM(M80:M88)</f>
        <v>9504</v>
      </c>
    </row>
    <row r="80" spans="1:13" ht="20.45" customHeight="1" outlineLevel="1">
      <c r="A80" s="15" t="s">
        <v>84</v>
      </c>
      <c r="B80" s="16">
        <f>VLOOKUP($A$10:$A$94,dt!$A$2:$M$78,2,FALSE)</f>
        <v>12480</v>
      </c>
      <c r="C80" s="16">
        <f>VLOOKUP($A$10:$A$94,dt!$A$2:$M$78,3,FALSE)</f>
        <v>20349</v>
      </c>
      <c r="D80" s="16">
        <f>VLOOKUP($A$10:$A$94,dt!$A$2:$M$78,4,FALSE)</f>
        <v>18141</v>
      </c>
      <c r="E80" s="16">
        <f>VLOOKUP($A$10:$A$94,dt!$A$2:$M$78,5,FALSE)</f>
        <v>50970</v>
      </c>
      <c r="F80" s="16">
        <f>VLOOKUP($A$10:$A$94,dt!$A$2:$M$78,6,FALSE)</f>
        <v>2261</v>
      </c>
      <c r="G80" s="16">
        <f>VLOOKUP($A$10:$A$94,dt!$A$2:$M$78,7,FALSE)</f>
        <v>201</v>
      </c>
      <c r="H80" s="16">
        <f>VLOOKUP($A$10:$A$94,dt!$A$2:$M$78,8,FALSE)</f>
        <v>450</v>
      </c>
      <c r="I80" s="16">
        <f>VLOOKUP($A$10:$A$94,dt!$A$2:$M$78,9,FALSE)</f>
        <v>126</v>
      </c>
      <c r="J80" s="16">
        <f>VLOOKUP($A$10:$A$94,dt!$A$2:$M$78,10,FALSE)</f>
        <v>777</v>
      </c>
      <c r="K80" s="16">
        <f>VLOOKUP($A$10:$A$94,dt!$A$2:$M$78,11,FALSE)</f>
        <v>47</v>
      </c>
      <c r="L80" s="16">
        <f>VLOOKUP($A$10:$A$94,dt!$A$2:$M$78,12,FALSE)</f>
        <v>51747</v>
      </c>
      <c r="M80" s="16">
        <f>VLOOKUP($A$10:$A$94,dt!$A$2:$M$78,13,FALSE)</f>
        <v>2285</v>
      </c>
    </row>
    <row r="81" spans="1:13" ht="20.45" customHeight="1" outlineLevel="1">
      <c r="A81" s="15" t="s">
        <v>85</v>
      </c>
      <c r="B81" s="16">
        <f>VLOOKUP($A$10:$A$94,dt!$A$2:$M$78,2,FALSE)</f>
        <v>9468</v>
      </c>
      <c r="C81" s="16">
        <f>VLOOKUP($A$10:$A$94,dt!$A$2:$M$78,3,FALSE)</f>
        <v>16939</v>
      </c>
      <c r="D81" s="16">
        <f>VLOOKUP($A$10:$A$94,dt!$A$2:$M$78,4,FALSE)</f>
        <v>11280</v>
      </c>
      <c r="E81" s="16">
        <f>VLOOKUP($A$10:$A$94,dt!$A$2:$M$78,5,FALSE)</f>
        <v>37687</v>
      </c>
      <c r="F81" s="16">
        <f>VLOOKUP($A$10:$A$94,dt!$A$2:$M$78,6,FALSE)</f>
        <v>1777</v>
      </c>
      <c r="G81" s="16">
        <f>VLOOKUP($A$10:$A$94,dt!$A$2:$M$78,7,FALSE)</f>
        <v>211</v>
      </c>
      <c r="H81" s="16">
        <f>VLOOKUP($A$10:$A$94,dt!$A$2:$M$78,8,FALSE)</f>
        <v>274</v>
      </c>
      <c r="I81" s="16">
        <f>VLOOKUP($A$10:$A$94,dt!$A$2:$M$78,9,FALSE)</f>
        <v>99</v>
      </c>
      <c r="J81" s="16">
        <f>VLOOKUP($A$10:$A$94,dt!$A$2:$M$78,10,FALSE)</f>
        <v>584</v>
      </c>
      <c r="K81" s="16">
        <f>VLOOKUP($A$10:$A$94,dt!$A$2:$M$78,11,FALSE)</f>
        <v>45</v>
      </c>
      <c r="L81" s="16">
        <f>VLOOKUP($A$10:$A$94,dt!$A$2:$M$78,12,FALSE)</f>
        <v>38271</v>
      </c>
      <c r="M81" s="16">
        <f>VLOOKUP($A$10:$A$94,dt!$A$2:$M$78,13,FALSE)</f>
        <v>1793</v>
      </c>
    </row>
    <row r="82" spans="1:13" ht="20.45" customHeight="1" outlineLevel="1">
      <c r="A82" s="15" t="s">
        <v>86</v>
      </c>
      <c r="B82" s="16">
        <f>VLOOKUP($A$10:$A$94,dt!$A$2:$M$78,2,FALSE)</f>
        <v>3532</v>
      </c>
      <c r="C82" s="16">
        <f>VLOOKUP($A$10:$A$94,dt!$A$2:$M$78,3,FALSE)</f>
        <v>7927</v>
      </c>
      <c r="D82" s="16">
        <f>VLOOKUP($A$10:$A$94,dt!$A$2:$M$78,4,FALSE)</f>
        <v>2310</v>
      </c>
      <c r="E82" s="16">
        <f>VLOOKUP($A$10:$A$94,dt!$A$2:$M$78,5,FALSE)</f>
        <v>13769</v>
      </c>
      <c r="F82" s="16">
        <f>VLOOKUP($A$10:$A$94,dt!$A$2:$M$78,6,FALSE)</f>
        <v>647</v>
      </c>
      <c r="G82" s="16">
        <f>VLOOKUP($A$10:$A$94,dt!$A$2:$M$78,7,FALSE)</f>
        <v>81</v>
      </c>
      <c r="H82" s="16">
        <f>VLOOKUP($A$10:$A$94,dt!$A$2:$M$78,8,FALSE)</f>
        <v>113</v>
      </c>
      <c r="I82" s="16">
        <f>VLOOKUP($A$10:$A$94,dt!$A$2:$M$78,9,FALSE)</f>
        <v>117</v>
      </c>
      <c r="J82" s="16">
        <f>VLOOKUP($A$10:$A$94,dt!$A$2:$M$78,10,FALSE)</f>
        <v>311</v>
      </c>
      <c r="K82" s="16">
        <f>VLOOKUP($A$10:$A$94,dt!$A$2:$M$78,11,FALSE)</f>
        <v>20</v>
      </c>
      <c r="L82" s="16">
        <f>VLOOKUP($A$10:$A$94,dt!$A$2:$M$78,12,FALSE)</f>
        <v>14080</v>
      </c>
      <c r="M82" s="16">
        <f>VLOOKUP($A$10:$A$94,dt!$A$2:$M$78,13,FALSE)</f>
        <v>658</v>
      </c>
    </row>
    <row r="83" spans="1:13" ht="20.45" customHeight="1" outlineLevel="1">
      <c r="A83" s="15" t="s">
        <v>87</v>
      </c>
      <c r="B83" s="16">
        <f>VLOOKUP($A$10:$A$94,dt!$A$2:$M$78,2,FALSE)</f>
        <v>325</v>
      </c>
      <c r="C83" s="16">
        <f>VLOOKUP($A$10:$A$94,dt!$A$2:$M$78,3,FALSE)</f>
        <v>695</v>
      </c>
      <c r="D83" s="16">
        <f>VLOOKUP($A$10:$A$94,dt!$A$2:$M$78,4,FALSE)</f>
        <v>727</v>
      </c>
      <c r="E83" s="16">
        <f>VLOOKUP($A$10:$A$94,dt!$A$2:$M$78,5,FALSE)</f>
        <v>1747</v>
      </c>
      <c r="F83" s="16">
        <f>VLOOKUP($A$10:$A$94,dt!$A$2:$M$78,6,FALSE)</f>
        <v>84</v>
      </c>
      <c r="G83" s="16">
        <f>VLOOKUP($A$10:$A$94,dt!$A$2:$M$78,7,FALSE)</f>
        <v>131</v>
      </c>
      <c r="H83" s="16">
        <f>VLOOKUP($A$10:$A$94,dt!$A$2:$M$78,8,FALSE)</f>
        <v>300</v>
      </c>
      <c r="I83" s="16">
        <f>VLOOKUP($A$10:$A$94,dt!$A$2:$M$78,9,FALSE)</f>
        <v>359</v>
      </c>
      <c r="J83" s="16">
        <f>VLOOKUP($A$10:$A$94,dt!$A$2:$M$78,10,FALSE)</f>
        <v>790</v>
      </c>
      <c r="K83" s="16">
        <f>VLOOKUP($A$10:$A$94,dt!$A$2:$M$78,11,FALSE)</f>
        <v>28</v>
      </c>
      <c r="L83" s="16">
        <f>VLOOKUP($A$10:$A$94,dt!$A$2:$M$78,12,FALSE)</f>
        <v>2537</v>
      </c>
      <c r="M83" s="16">
        <f>VLOOKUP($A$10:$A$94,dt!$A$2:$M$78,13,FALSE)</f>
        <v>96</v>
      </c>
    </row>
    <row r="84" spans="1:13" ht="20.45" customHeight="1" outlineLevel="1">
      <c r="A84" s="15" t="s">
        <v>88</v>
      </c>
      <c r="B84" s="16">
        <f>VLOOKUP($A$10:$A$94,dt!$A$2:$M$78,2,FALSE)</f>
        <v>4775</v>
      </c>
      <c r="C84" s="16">
        <f>VLOOKUP($A$10:$A$94,dt!$A$2:$M$78,3,FALSE)</f>
        <v>10361</v>
      </c>
      <c r="D84" s="16">
        <f>VLOOKUP($A$10:$A$94,dt!$A$2:$M$78,4,FALSE)</f>
        <v>5870</v>
      </c>
      <c r="E84" s="16">
        <f>VLOOKUP($A$10:$A$94,dt!$A$2:$M$78,5,FALSE)</f>
        <v>21006</v>
      </c>
      <c r="F84" s="16">
        <f>VLOOKUP($A$10:$A$94,dt!$A$2:$M$78,6,FALSE)</f>
        <v>809</v>
      </c>
      <c r="G84" s="16">
        <f>VLOOKUP($A$10:$A$94,dt!$A$2:$M$78,7,FALSE)</f>
        <v>92</v>
      </c>
      <c r="H84" s="16">
        <f>VLOOKUP($A$10:$A$94,dt!$A$2:$M$78,8,FALSE)</f>
        <v>282</v>
      </c>
      <c r="I84" s="16">
        <f>VLOOKUP($A$10:$A$94,dt!$A$2:$M$78,9,FALSE)</f>
        <v>198</v>
      </c>
      <c r="J84" s="16">
        <f>VLOOKUP($A$10:$A$94,dt!$A$2:$M$78,10,FALSE)</f>
        <v>572</v>
      </c>
      <c r="K84" s="16">
        <f>VLOOKUP($A$10:$A$94,dt!$A$2:$M$78,11,FALSE)</f>
        <v>35</v>
      </c>
      <c r="L84" s="16">
        <f>VLOOKUP($A$10:$A$94,dt!$A$2:$M$78,12,FALSE)</f>
        <v>21578</v>
      </c>
      <c r="M84" s="16">
        <f>VLOOKUP($A$10:$A$94,dt!$A$2:$M$78,13,FALSE)</f>
        <v>831</v>
      </c>
    </row>
    <row r="85" spans="1:13" ht="20.45" customHeight="1" outlineLevel="1">
      <c r="A85" s="15" t="s">
        <v>89</v>
      </c>
      <c r="B85" s="16">
        <f>VLOOKUP($A$10:$A$94,dt!$A$2:$M$78,2,FALSE)</f>
        <v>2580</v>
      </c>
      <c r="C85" s="16">
        <f>VLOOKUP($A$10:$A$94,dt!$A$2:$M$78,3,FALSE)</f>
        <v>3909</v>
      </c>
      <c r="D85" s="16">
        <f>VLOOKUP($A$10:$A$94,dt!$A$2:$M$78,4,FALSE)</f>
        <v>1475</v>
      </c>
      <c r="E85" s="16">
        <f>VLOOKUP($A$10:$A$94,dt!$A$2:$M$78,5,FALSE)</f>
        <v>7964</v>
      </c>
      <c r="F85" s="16">
        <f>VLOOKUP($A$10:$A$94,dt!$A$2:$M$78,6,FALSE)</f>
        <v>461</v>
      </c>
      <c r="G85" s="16">
        <f>VLOOKUP($A$10:$A$94,dt!$A$2:$M$78,7,FALSE)</f>
        <v>47</v>
      </c>
      <c r="H85" s="16">
        <f>VLOOKUP($A$10:$A$94,dt!$A$2:$M$78,8,FALSE)</f>
        <v>63</v>
      </c>
      <c r="I85" s="16">
        <f>VLOOKUP($A$10:$A$94,dt!$A$2:$M$78,9,FALSE)</f>
        <v>58</v>
      </c>
      <c r="J85" s="16">
        <f>VLOOKUP($A$10:$A$94,dt!$A$2:$M$78,10,FALSE)</f>
        <v>168</v>
      </c>
      <c r="K85" s="16">
        <f>VLOOKUP($A$10:$A$94,dt!$A$2:$M$78,11,FALSE)</f>
        <v>12</v>
      </c>
      <c r="L85" s="16">
        <f>VLOOKUP($A$10:$A$94,dt!$A$2:$M$78,12,FALSE)</f>
        <v>8132</v>
      </c>
      <c r="M85" s="16">
        <f>VLOOKUP($A$10:$A$94,dt!$A$2:$M$78,13,FALSE)</f>
        <v>469</v>
      </c>
    </row>
    <row r="86" spans="1:13" ht="20.45" customHeight="1" outlineLevel="1">
      <c r="A86" s="15" t="s">
        <v>90</v>
      </c>
      <c r="B86" s="16">
        <f>VLOOKUP($A$10:$A$94,dt!$A$2:$M$78,2,FALSE)</f>
        <v>1451</v>
      </c>
      <c r="C86" s="16">
        <f>VLOOKUP($A$10:$A$94,dt!$A$2:$M$78,3,FALSE)</f>
        <v>3738</v>
      </c>
      <c r="D86" s="16">
        <f>VLOOKUP($A$10:$A$94,dt!$A$2:$M$78,4,FALSE)</f>
        <v>2256</v>
      </c>
      <c r="E86" s="16">
        <f>VLOOKUP($A$10:$A$94,dt!$A$2:$M$78,5,FALSE)</f>
        <v>7445</v>
      </c>
      <c r="F86" s="16">
        <f>VLOOKUP($A$10:$A$94,dt!$A$2:$M$78,6,FALSE)</f>
        <v>297</v>
      </c>
      <c r="G86" s="16">
        <f>VLOOKUP($A$10:$A$94,dt!$A$2:$M$78,7,FALSE)</f>
        <v>17</v>
      </c>
      <c r="H86" s="16">
        <f>VLOOKUP($A$10:$A$94,dt!$A$2:$M$78,8,FALSE)</f>
        <v>34</v>
      </c>
      <c r="I86" s="16">
        <f>VLOOKUP($A$10:$A$94,dt!$A$2:$M$78,9,FALSE)</f>
        <v>32</v>
      </c>
      <c r="J86" s="16">
        <f>VLOOKUP($A$10:$A$94,dt!$A$2:$M$78,10,FALSE)</f>
        <v>83</v>
      </c>
      <c r="K86" s="16">
        <f>VLOOKUP($A$10:$A$94,dt!$A$2:$M$78,11,FALSE)</f>
        <v>10</v>
      </c>
      <c r="L86" s="16">
        <f>VLOOKUP($A$10:$A$94,dt!$A$2:$M$78,12,FALSE)</f>
        <v>7528</v>
      </c>
      <c r="M86" s="16">
        <f>VLOOKUP($A$10:$A$94,dt!$A$2:$M$78,13,FALSE)</f>
        <v>302</v>
      </c>
    </row>
    <row r="87" spans="1:13" ht="20.45" customHeight="1" outlineLevel="1">
      <c r="A87" s="15" t="s">
        <v>91</v>
      </c>
      <c r="B87" s="16">
        <f>VLOOKUP($A$10:$A$94,dt!$A$2:$M$78,2,FALSE)</f>
        <v>4528</v>
      </c>
      <c r="C87" s="16">
        <f>VLOOKUP($A$10:$A$94,dt!$A$2:$M$78,3,FALSE)</f>
        <v>7414</v>
      </c>
      <c r="D87" s="16">
        <f>VLOOKUP($A$10:$A$94,dt!$A$2:$M$78,4,FALSE)</f>
        <v>6085</v>
      </c>
      <c r="E87" s="16">
        <f>VLOOKUP($A$10:$A$94,dt!$A$2:$M$78,5,FALSE)</f>
        <v>18027</v>
      </c>
      <c r="F87" s="16">
        <f>VLOOKUP($A$10:$A$94,dt!$A$2:$M$78,6,FALSE)</f>
        <v>1280</v>
      </c>
      <c r="G87" s="16">
        <f>VLOOKUP($A$10:$A$94,dt!$A$2:$M$78,7,FALSE)</f>
        <v>24</v>
      </c>
      <c r="H87" s="16">
        <f>VLOOKUP($A$10:$A$94,dt!$A$2:$M$78,8,FALSE)</f>
        <v>23</v>
      </c>
      <c r="I87" s="16">
        <f>VLOOKUP($A$10:$A$94,dt!$A$2:$M$78,9,FALSE)</f>
        <v>45</v>
      </c>
      <c r="J87" s="16">
        <f>VLOOKUP($A$10:$A$94,dt!$A$2:$M$78,10,FALSE)</f>
        <v>92</v>
      </c>
      <c r="K87" s="16">
        <f>VLOOKUP($A$10:$A$94,dt!$A$2:$M$78,11,FALSE)</f>
        <v>14</v>
      </c>
      <c r="L87" s="16">
        <f>VLOOKUP($A$10:$A$94,dt!$A$2:$M$78,12,FALSE)</f>
        <v>18119</v>
      </c>
      <c r="M87" s="16">
        <f>VLOOKUP($A$10:$A$94,dt!$A$2:$M$78,13,FALSE)</f>
        <v>1285</v>
      </c>
    </row>
    <row r="88" spans="1:13" ht="20.45" customHeight="1" outlineLevel="1">
      <c r="A88" s="15" t="s">
        <v>92</v>
      </c>
      <c r="B88" s="16">
        <f>VLOOKUP($A$10:$A$94,dt!$A$2:$M$78,2,FALSE)</f>
        <v>6141</v>
      </c>
      <c r="C88" s="16">
        <f>VLOOKUP($A$10:$A$94,dt!$A$2:$M$78,3,FALSE)</f>
        <v>9900</v>
      </c>
      <c r="D88" s="16">
        <f>VLOOKUP($A$10:$A$94,dt!$A$2:$M$78,4,FALSE)</f>
        <v>8374</v>
      </c>
      <c r="E88" s="16">
        <f>VLOOKUP($A$10:$A$94,dt!$A$2:$M$78,5,FALSE)</f>
        <v>24415</v>
      </c>
      <c r="F88" s="16">
        <f>VLOOKUP($A$10:$A$94,dt!$A$2:$M$78,6,FALSE)</f>
        <v>1776</v>
      </c>
      <c r="G88" s="16">
        <f>VLOOKUP($A$10:$A$94,dt!$A$2:$M$78,7,FALSE)</f>
        <v>28</v>
      </c>
      <c r="H88" s="16">
        <f>VLOOKUP($A$10:$A$94,dt!$A$2:$M$78,8,FALSE)</f>
        <v>59</v>
      </c>
      <c r="I88" s="16">
        <f>VLOOKUP($A$10:$A$94,dt!$A$2:$M$78,9,FALSE)</f>
        <v>54</v>
      </c>
      <c r="J88" s="16">
        <f>VLOOKUP($A$10:$A$94,dt!$A$2:$M$78,10,FALSE)</f>
        <v>141</v>
      </c>
      <c r="K88" s="16">
        <f>VLOOKUP($A$10:$A$94,dt!$A$2:$M$78,11,FALSE)</f>
        <v>18</v>
      </c>
      <c r="L88" s="16">
        <f>VLOOKUP($A$10:$A$94,dt!$A$2:$M$78,12,FALSE)</f>
        <v>24556</v>
      </c>
      <c r="M88" s="16">
        <f>VLOOKUP($A$10:$A$94,dt!$A$2:$M$78,13,FALSE)</f>
        <v>1785</v>
      </c>
    </row>
    <row r="89" spans="1:13" ht="20.45" customHeight="1">
      <c r="A89" s="14" t="s">
        <v>16</v>
      </c>
      <c r="B89" s="11">
        <f t="shared" ref="B89:M89" si="17">SUM(B90:B94)</f>
        <v>73076</v>
      </c>
      <c r="C89" s="11">
        <f t="shared" si="17"/>
        <v>92312</v>
      </c>
      <c r="D89" s="11">
        <f t="shared" si="17"/>
        <v>85589</v>
      </c>
      <c r="E89" s="11">
        <f t="shared" si="17"/>
        <v>250977</v>
      </c>
      <c r="F89" s="11">
        <f t="shared" si="17"/>
        <v>43825</v>
      </c>
      <c r="G89" s="11">
        <f t="shared" si="17"/>
        <v>1022</v>
      </c>
      <c r="H89" s="11">
        <f t="shared" si="17"/>
        <v>2318</v>
      </c>
      <c r="I89" s="11">
        <f t="shared" si="17"/>
        <v>1602</v>
      </c>
      <c r="J89" s="11">
        <f t="shared" si="17"/>
        <v>4942</v>
      </c>
      <c r="K89" s="11">
        <f t="shared" si="17"/>
        <v>570</v>
      </c>
      <c r="L89" s="11">
        <f t="shared" si="17"/>
        <v>255919</v>
      </c>
      <c r="M89" s="11">
        <f t="shared" si="17"/>
        <v>44131</v>
      </c>
    </row>
    <row r="90" spans="1:13" ht="20.45" customHeight="1" outlineLevel="1">
      <c r="A90" s="15" t="s">
        <v>93</v>
      </c>
      <c r="B90" s="16">
        <f>VLOOKUP($A$10:$A$94,dt!$A$2:$M$78,2,FALSE)</f>
        <v>18418</v>
      </c>
      <c r="C90" s="16">
        <f>VLOOKUP($A$10:$A$94,dt!$A$2:$M$78,3,FALSE)</f>
        <v>19528</v>
      </c>
      <c r="D90" s="16">
        <f>VLOOKUP($A$10:$A$94,dt!$A$2:$M$78,4,FALSE)</f>
        <v>20231</v>
      </c>
      <c r="E90" s="16">
        <f>VLOOKUP($A$10:$A$94,dt!$A$2:$M$78,5,FALSE)</f>
        <v>58177</v>
      </c>
      <c r="F90" s="16">
        <f>VLOOKUP($A$10:$A$94,dt!$A$2:$M$78,6,FALSE)</f>
        <v>5929</v>
      </c>
      <c r="G90" s="16">
        <f>VLOOKUP($A$10:$A$94,dt!$A$2:$M$78,7,FALSE)</f>
        <v>57</v>
      </c>
      <c r="H90" s="16">
        <f>VLOOKUP($A$10:$A$94,dt!$A$2:$M$78,8,FALSE)</f>
        <v>220</v>
      </c>
      <c r="I90" s="16">
        <f>VLOOKUP($A$10:$A$94,dt!$A$2:$M$78,9,FALSE)</f>
        <v>67</v>
      </c>
      <c r="J90" s="16">
        <f>VLOOKUP($A$10:$A$94,dt!$A$2:$M$78,10,FALSE)</f>
        <v>344</v>
      </c>
      <c r="K90" s="16">
        <f>VLOOKUP($A$10:$A$94,dt!$A$2:$M$78,11,FALSE)</f>
        <v>32</v>
      </c>
      <c r="L90" s="16">
        <f>VLOOKUP($A$10:$A$94,dt!$A$2:$M$78,12,FALSE)</f>
        <v>58521</v>
      </c>
      <c r="M90" s="16">
        <f>VLOOKUP($A$10:$A$94,dt!$A$2:$M$78,13,FALSE)</f>
        <v>5942</v>
      </c>
    </row>
    <row r="91" spans="1:13" ht="20.45" customHeight="1" outlineLevel="1">
      <c r="A91" s="15" t="s">
        <v>94</v>
      </c>
      <c r="B91" s="16">
        <f>VLOOKUP($A$10:$A$94,dt!$A$2:$M$78,2,FALSE)</f>
        <v>8468</v>
      </c>
      <c r="C91" s="16">
        <f>VLOOKUP($A$10:$A$94,dt!$A$2:$M$78,3,FALSE)</f>
        <v>11236</v>
      </c>
      <c r="D91" s="16">
        <f>VLOOKUP($A$10:$A$94,dt!$A$2:$M$78,4,FALSE)</f>
        <v>7767</v>
      </c>
      <c r="E91" s="16">
        <f>VLOOKUP($A$10:$A$94,dt!$A$2:$M$78,5,FALSE)</f>
        <v>27471</v>
      </c>
      <c r="F91" s="16">
        <f>VLOOKUP($A$10:$A$94,dt!$A$2:$M$78,6,FALSE)</f>
        <v>4976</v>
      </c>
      <c r="G91" s="16">
        <f>VLOOKUP($A$10:$A$94,dt!$A$2:$M$78,7,FALSE)</f>
        <v>383</v>
      </c>
      <c r="H91" s="16">
        <f>VLOOKUP($A$10:$A$94,dt!$A$2:$M$78,8,FALSE)</f>
        <v>415</v>
      </c>
      <c r="I91" s="16">
        <f>VLOOKUP($A$10:$A$94,dt!$A$2:$M$78,9,FALSE)</f>
        <v>658</v>
      </c>
      <c r="J91" s="16">
        <f>VLOOKUP($A$10:$A$94,dt!$A$2:$M$78,10,FALSE)</f>
        <v>1456</v>
      </c>
      <c r="K91" s="16">
        <f>VLOOKUP($A$10:$A$94,dt!$A$2:$M$78,11,FALSE)</f>
        <v>54</v>
      </c>
      <c r="L91" s="16">
        <f>VLOOKUP($A$10:$A$94,dt!$A$2:$M$78,12,FALSE)</f>
        <v>28927</v>
      </c>
      <c r="M91" s="16">
        <f>VLOOKUP($A$10:$A$94,dt!$A$2:$M$78,13,FALSE)</f>
        <v>4999</v>
      </c>
    </row>
    <row r="92" spans="1:13" ht="20.45" customHeight="1" outlineLevel="1">
      <c r="A92" s="15" t="s">
        <v>95</v>
      </c>
      <c r="B92" s="16">
        <f>VLOOKUP($A$10:$A$94,dt!$A$2:$M$78,2,FALSE)</f>
        <v>13758</v>
      </c>
      <c r="C92" s="16">
        <f>VLOOKUP($A$10:$A$94,dt!$A$2:$M$78,3,FALSE)</f>
        <v>18062</v>
      </c>
      <c r="D92" s="16">
        <f>VLOOKUP($A$10:$A$94,dt!$A$2:$M$78,4,FALSE)</f>
        <v>18809</v>
      </c>
      <c r="E92" s="16">
        <f>VLOOKUP($A$10:$A$94,dt!$A$2:$M$78,5,FALSE)</f>
        <v>50629</v>
      </c>
      <c r="F92" s="16">
        <f>VLOOKUP($A$10:$A$94,dt!$A$2:$M$78,6,FALSE)</f>
        <v>9820</v>
      </c>
      <c r="G92" s="16">
        <f>VLOOKUP($A$10:$A$94,dt!$A$2:$M$78,7,FALSE)</f>
        <v>136</v>
      </c>
      <c r="H92" s="16">
        <f>VLOOKUP($A$10:$A$94,dt!$A$2:$M$78,8,FALSE)</f>
        <v>287</v>
      </c>
      <c r="I92" s="16">
        <f>VLOOKUP($A$10:$A$94,dt!$A$2:$M$78,9,FALSE)</f>
        <v>193</v>
      </c>
      <c r="J92" s="16">
        <f>VLOOKUP($A$10:$A$94,dt!$A$2:$M$78,10,FALSE)</f>
        <v>616</v>
      </c>
      <c r="K92" s="16">
        <f>VLOOKUP($A$10:$A$94,dt!$A$2:$M$78,11,FALSE)</f>
        <v>99</v>
      </c>
      <c r="L92" s="16">
        <f>VLOOKUP($A$10:$A$94,dt!$A$2:$M$78,12,FALSE)</f>
        <v>51245</v>
      </c>
      <c r="M92" s="16">
        <f>VLOOKUP($A$10:$A$94,dt!$A$2:$M$78,13,FALSE)</f>
        <v>9874</v>
      </c>
    </row>
    <row r="93" spans="1:13" ht="20.45" customHeight="1" outlineLevel="1">
      <c r="A93" s="15" t="s">
        <v>96</v>
      </c>
      <c r="B93" s="16">
        <f>VLOOKUP($A$10:$A$94,dt!$A$2:$M$78,2,FALSE)</f>
        <v>18417</v>
      </c>
      <c r="C93" s="16">
        <f>VLOOKUP($A$10:$A$94,dt!$A$2:$M$78,3,FALSE)</f>
        <v>26186</v>
      </c>
      <c r="D93" s="16">
        <f>VLOOKUP($A$10:$A$94,dt!$A$2:$M$78,4,FALSE)</f>
        <v>20428</v>
      </c>
      <c r="E93" s="16">
        <f>VLOOKUP($A$10:$A$94,dt!$A$2:$M$78,5,FALSE)</f>
        <v>65031</v>
      </c>
      <c r="F93" s="16">
        <f>VLOOKUP($A$10:$A$94,dt!$A$2:$M$78,6,FALSE)</f>
        <v>13312</v>
      </c>
      <c r="G93" s="16">
        <f>VLOOKUP($A$10:$A$94,dt!$A$2:$M$78,7,FALSE)</f>
        <v>392</v>
      </c>
      <c r="H93" s="16">
        <f>VLOOKUP($A$10:$A$94,dt!$A$2:$M$78,8,FALSE)</f>
        <v>1323</v>
      </c>
      <c r="I93" s="16">
        <f>VLOOKUP($A$10:$A$94,dt!$A$2:$M$78,9,FALSE)</f>
        <v>616</v>
      </c>
      <c r="J93" s="16">
        <f>VLOOKUP($A$10:$A$94,dt!$A$2:$M$78,10,FALSE)</f>
        <v>2331</v>
      </c>
      <c r="K93" s="16">
        <f>VLOOKUP($A$10:$A$94,dt!$A$2:$M$78,11,FALSE)</f>
        <v>342</v>
      </c>
      <c r="L93" s="16">
        <f>VLOOKUP($A$10:$A$94,dt!$A$2:$M$78,12,FALSE)</f>
        <v>67362</v>
      </c>
      <c r="M93" s="16">
        <f>VLOOKUP($A$10:$A$94,dt!$A$2:$M$78,13,FALSE)</f>
        <v>13516</v>
      </c>
    </row>
    <row r="94" spans="1:13" ht="20.45" customHeight="1" outlineLevel="1">
      <c r="A94" s="15" t="s">
        <v>97</v>
      </c>
      <c r="B94" s="16">
        <f>VLOOKUP($A$10:$A$94,dt!$A$2:$M$78,2,FALSE)</f>
        <v>14015</v>
      </c>
      <c r="C94" s="16">
        <f>VLOOKUP($A$10:$A$94,dt!$A$2:$M$78,3,FALSE)</f>
        <v>17300</v>
      </c>
      <c r="D94" s="16">
        <f>VLOOKUP($A$10:$A$94,dt!$A$2:$M$78,4,FALSE)</f>
        <v>18354</v>
      </c>
      <c r="E94" s="16">
        <f>VLOOKUP($A$10:$A$94,dt!$A$2:$M$78,5,FALSE)</f>
        <v>49669</v>
      </c>
      <c r="F94" s="16">
        <f>VLOOKUP($A$10:$A$94,dt!$A$2:$M$78,6,FALSE)</f>
        <v>9788</v>
      </c>
      <c r="G94" s="16">
        <f>VLOOKUP($A$10:$A$94,dt!$A$2:$M$78,7,FALSE)</f>
        <v>54</v>
      </c>
      <c r="H94" s="16">
        <f>VLOOKUP($A$10:$A$94,dt!$A$2:$M$78,8,FALSE)</f>
        <v>73</v>
      </c>
      <c r="I94" s="16">
        <f>VLOOKUP($A$10:$A$94,dt!$A$2:$M$78,9,FALSE)</f>
        <v>68</v>
      </c>
      <c r="J94" s="16">
        <f>VLOOKUP($A$10:$A$94,dt!$A$2:$M$78,10,FALSE)</f>
        <v>195</v>
      </c>
      <c r="K94" s="16">
        <f>VLOOKUP($A$10:$A$94,dt!$A$2:$M$78,11,FALSE)</f>
        <v>43</v>
      </c>
      <c r="L94" s="16">
        <f>VLOOKUP($A$10:$A$94,dt!$A$2:$M$78,12,FALSE)</f>
        <v>49864</v>
      </c>
      <c r="M94" s="16">
        <f>VLOOKUP($A$10:$A$94,dt!$A$2:$M$78,13,FALSE)</f>
        <v>9800</v>
      </c>
    </row>
    <row r="95" spans="1:13" s="4" customFormat="1" ht="20.4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s="4" customFormat="1" ht="20.45" customHeight="1">
      <c r="A96" s="3" t="s">
        <v>17</v>
      </c>
      <c r="B96" s="5" t="s">
        <v>19</v>
      </c>
      <c r="C96" s="5"/>
      <c r="G96" s="5"/>
      <c r="H96" s="5"/>
    </row>
    <row r="97" spans="1:8" s="4" customFormat="1" ht="20.45" customHeight="1">
      <c r="A97" s="8" t="s">
        <v>18</v>
      </c>
      <c r="B97" s="9" t="s">
        <v>20</v>
      </c>
      <c r="C97" s="9"/>
      <c r="F97" s="5"/>
      <c r="G97" s="5"/>
      <c r="H97" s="5"/>
    </row>
  </sheetData>
  <sheetProtection algorithmName="SHA-512" hashValue="ymEcvlELI+g4+kYpa8IvzlkrJqNVK5YkbPz+nj+tSpb9dIfguC5QiY/FI8Teya0qM/fzy8OVdiPahI/nh/y7WA==" saltValue="f2EH77RYbkGEqPBOuLkofg==" spinCount="100000" sheet="1" formatCells="0" formatColumns="0" formatRows="0" insertColumns="0" insertRows="0" insertHyperlinks="0" deleteColumns="0" deleteRows="0" sort="0" autoFilter="0" pivotTables="0"/>
  <mergeCells count="13">
    <mergeCell ref="B5:B7"/>
    <mergeCell ref="G5:G7"/>
    <mergeCell ref="L5:L7"/>
    <mergeCell ref="M5:M7"/>
    <mergeCell ref="A3:A7"/>
    <mergeCell ref="B3:M3"/>
    <mergeCell ref="B4:F4"/>
    <mergeCell ref="G4:K4"/>
    <mergeCell ref="L4:M4"/>
    <mergeCell ref="C5:D5"/>
    <mergeCell ref="E5:F5"/>
    <mergeCell ref="H5:I5"/>
    <mergeCell ref="J5:K5"/>
  </mergeCells>
  <phoneticPr fontId="9" type="noConversion"/>
  <printOptions horizontalCentered="1"/>
  <pageMargins left="0.39370078740157483" right="0.39370078740157483" top="0.59055118110236227" bottom="0.59055118110236227" header="0.27559055118110237" footer="0.15748031496062992"/>
  <pageSetup paperSize="9" scale="83" orientation="landscape" r:id="rId1"/>
  <headerFooter alignWithMargins="0"/>
  <ignoredErrors>
    <ignoredError sqref="B19:K19 B29:K29 B38:K38 B51:K51 B60:K60 B70:K70 B79:K79 B89:K89 L19:M19 L29:M29 L38:M38 L51:M51 L60:M60 L70:M70 L79:M79 L89:M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แพะ</vt:lpstr>
      <vt:lpstr>แพะ!Print_Area</vt:lpstr>
      <vt:lpstr>แพะ!Print_Titles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2023-08-10T06:40:15Z</cp:lastPrinted>
  <dcterms:created xsi:type="dcterms:W3CDTF">2010-09-16T07:14:18Z</dcterms:created>
  <dcterms:modified xsi:type="dcterms:W3CDTF">2023-10-05T03:30:57Z</dcterms:modified>
</cp:coreProperties>
</file>