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21720" yWindow="-60" windowWidth="19440" windowHeight="13020" tabRatio="554" firstSheet="1" activeTab="1"/>
  </bookViews>
  <sheets>
    <sheet name="dt" sheetId="10" state="hidden" r:id="rId1"/>
    <sheet name="แกะ" sheetId="6" r:id="rId2"/>
  </sheets>
  <definedNames>
    <definedName name="_xlnm.Print_Area" localSheetId="1">แกะ!$A$1:$F$96</definedName>
    <definedName name="_xlnm.Print_Titles" localSheetId="1">แกะ!$1:$6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" i="6"/>
  <c r="E93"/>
  <c r="D93"/>
  <c r="C93"/>
  <c r="B93"/>
  <c r="F92"/>
  <c r="E92"/>
  <c r="D92"/>
  <c r="C92"/>
  <c r="B92"/>
  <c r="F91"/>
  <c r="E91"/>
  <c r="D91"/>
  <c r="C91"/>
  <c r="B91"/>
  <c r="F90"/>
  <c r="E90"/>
  <c r="D90"/>
  <c r="C90"/>
  <c r="B90"/>
  <c r="F89"/>
  <c r="E89"/>
  <c r="D89"/>
  <c r="C89"/>
  <c r="B89"/>
  <c r="F87"/>
  <c r="E87"/>
  <c r="D87"/>
  <c r="C87"/>
  <c r="B87"/>
  <c r="F86"/>
  <c r="E86"/>
  <c r="D86"/>
  <c r="C86"/>
  <c r="B86"/>
  <c r="F85"/>
  <c r="E85"/>
  <c r="D85"/>
  <c r="C85"/>
  <c r="B85"/>
  <c r="F84"/>
  <c r="E84"/>
  <c r="D84"/>
  <c r="C84"/>
  <c r="B84"/>
  <c r="F83"/>
  <c r="E83"/>
  <c r="D83"/>
  <c r="C83"/>
  <c r="B83"/>
  <c r="F82"/>
  <c r="E82"/>
  <c r="D82"/>
  <c r="C82"/>
  <c r="B82"/>
  <c r="F81"/>
  <c r="E81"/>
  <c r="D81"/>
  <c r="C81"/>
  <c r="B81"/>
  <c r="F80"/>
  <c r="E80"/>
  <c r="D80"/>
  <c r="C80"/>
  <c r="B80"/>
  <c r="F79"/>
  <c r="E79"/>
  <c r="D79"/>
  <c r="C79"/>
  <c r="B79"/>
  <c r="F77"/>
  <c r="E77"/>
  <c r="D77"/>
  <c r="C77"/>
  <c r="B77"/>
  <c r="F76"/>
  <c r="E76"/>
  <c r="D76"/>
  <c r="C76"/>
  <c r="B76"/>
  <c r="F75"/>
  <c r="E75"/>
  <c r="D75"/>
  <c r="C75"/>
  <c r="B75"/>
  <c r="F74"/>
  <c r="E74"/>
  <c r="D74"/>
  <c r="C74"/>
  <c r="B74"/>
  <c r="F73"/>
  <c r="E73"/>
  <c r="D73"/>
  <c r="C73"/>
  <c r="B73"/>
  <c r="F72"/>
  <c r="E72"/>
  <c r="D72"/>
  <c r="C72"/>
  <c r="B72"/>
  <c r="F71"/>
  <c r="E71"/>
  <c r="D71"/>
  <c r="C71"/>
  <c r="B71"/>
  <c r="F70"/>
  <c r="E70"/>
  <c r="D70"/>
  <c r="C70"/>
  <c r="B70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6"/>
  <c r="E36"/>
  <c r="D36"/>
  <c r="C36"/>
  <c r="B36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D88" l="1"/>
  <c r="D69"/>
  <c r="D28" l="1"/>
  <c r="D37"/>
  <c r="D18"/>
  <c r="D50"/>
  <c r="D59"/>
  <c r="D78"/>
  <c r="D8"/>
  <c r="D7" l="1"/>
  <c r="F8"/>
  <c r="E8"/>
  <c r="F88"/>
  <c r="E88"/>
  <c r="C88"/>
  <c r="B88"/>
  <c r="F78"/>
  <c r="E78"/>
  <c r="C78"/>
  <c r="B78"/>
  <c r="F69"/>
  <c r="E69"/>
  <c r="C69"/>
  <c r="B69"/>
  <c r="F59"/>
  <c r="E59"/>
  <c r="C59"/>
  <c r="B59"/>
  <c r="F50"/>
  <c r="E50"/>
  <c r="C50"/>
  <c r="B50"/>
  <c r="F37"/>
  <c r="E37"/>
  <c r="C37"/>
  <c r="B37"/>
  <c r="F28"/>
  <c r="E28"/>
  <c r="C28"/>
  <c r="B28"/>
  <c r="F18"/>
  <c r="E18"/>
  <c r="C18"/>
  <c r="B18"/>
  <c r="C8"/>
  <c r="B8"/>
  <c r="F7" l="1"/>
  <c r="B7"/>
  <c r="C7"/>
  <c r="E7"/>
</calcChain>
</file>

<file path=xl/sharedStrings.xml><?xml version="1.0" encoding="utf-8"?>
<sst xmlns="http://schemas.openxmlformats.org/spreadsheetml/2006/main" count="188" uniqueCount="111">
  <si>
    <t>แกะ</t>
  </si>
  <si>
    <t>จังหวัด</t>
  </si>
  <si>
    <t>รวม</t>
  </si>
  <si>
    <t>เกษตรกร</t>
  </si>
  <si>
    <t>จำนวน</t>
  </si>
  <si>
    <t>(ตัว)</t>
  </si>
  <si>
    <t>ยอดรวม</t>
  </si>
  <si>
    <t>เขต 1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</si>
  <si>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</si>
  <si>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</si>
  <si>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</si>
  <si>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</si>
  <si>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</si>
  <si>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</si>
  <si>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</si>
  <si>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</si>
  <si>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รวบรวมโดย</t>
  </si>
  <si>
    <t>: สำนักงานปศุสัตว์อำเภอ</t>
  </si>
  <si>
    <t>: กลุ่มสารสนเทศและข้อมูลสถิติ ศูนย์เทคโนโลยีสารสนเทศและการสื่อสาร กรมปศุสัตว์</t>
  </si>
  <si>
    <t>(ราย)</t>
  </si>
  <si>
    <t>เขต 2</t>
  </si>
  <si>
    <t>ผู้
(ตัว)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</si>
  <si>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</si>
  <si>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</si>
  <si>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</si>
  <si>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</si>
  <si>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</si>
  <si>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</si>
  <si>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</si>
  <si>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</si>
  <si>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</si>
  <si>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</si>
  <si>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</si>
  <si>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</si>
  <si>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</si>
  <si>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</si>
  <si>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</si>
  <si>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</si>
  <si>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</si>
  <si>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</si>
  <si>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นครราชสีมา </t>
  </si>
  <si>
    <t xml:space="preserve"> บุรีรัมย์ </t>
  </si>
  <si>
    <t xml:space="preserve"> สุรินทร์ </t>
  </si>
  <si>
    <t xml:space="preserve"> ศรีสะเกษ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</si>
  <si>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</si>
  <si>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</si>
  <si>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</si>
  <si>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</si>
  <si>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บึงกาฬ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</si>
  <si>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</si>
  <si>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</si>
  <si>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</si>
  <si>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</si>
  <si>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</si>
  <si>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</si>
  <si>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ร้อยเอ็ด </t>
  </si>
  <si>
    <t xml:space="preserve"> กาฬสินธุ์ </t>
  </si>
  <si>
    <t xml:space="preserve"> สกลนคร </t>
  </si>
  <si>
    <t xml:space="preserve"> นครพนม </t>
  </si>
  <si>
    <t xml:space="preserve"> มุกดาหาร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</si>
  <si>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</si>
  <si>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</si>
  <si>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</si>
  <si>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</si>
  <si>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</si>
  <si>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</si>
  <si>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</si>
  <si>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</si>
  <si>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</si>
  <si>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</si>
  <si>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</si>
  <si>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</si>
  <si>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</si>
  <si>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สุโขทัย </t>
  </si>
  <si>
    <t xml:space="preserve"> พิษณุโลก </t>
  </si>
  <si>
    <t xml:space="preserve"> พิจิตร </t>
  </si>
  <si>
    <t xml:space="preserve"> เพชรบูรณ์ </t>
  </si>
  <si>
    <t xml:space="preserve"> ราชบุรี </t>
  </si>
  <si>
    <t xml:space="preserve"> กาญจนบุรี </t>
  </si>
  <si>
    <t xml:space="preserve"> สุพรรณบุรี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</si>
  <si>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</si>
  <si>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</si>
  <si>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</si>
  <si>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</si>
  <si>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</si>
  <si>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</si>
  <si>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</si>
  <si>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</si>
  <si>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</si>
  <si>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</si>
  <si>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</si>
  <si>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</si>
  <si>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</si>
  <si>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</si>
  <si>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</si>
  <si>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</si>
  <si>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</si>
  <si>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</si>
  <si>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</si>
  <si>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>สถานที่เลี้ยงสัตว์ จังหวัด</t>
  </si>
  <si>
    <t>แกะ เพศผู้ (ตัว)</t>
  </si>
  <si>
    <t>แกะ เพศเมีย แรกเกิด ถึงแกะสาว (ตัว)</t>
  </si>
  <si>
    <t>แกะ เพศเมีย ตั้งท้องแรก ขึ้นไป (ตัว)</t>
  </si>
  <si>
    <t>จำนวนรวม แกะ ทั้งสิ้น (ตัว)</t>
  </si>
  <si>
    <t>จำนวนรวมเกษตรกรผู้เลี้ยง แกะ ทั้งสิ้น (ราย)</t>
  </si>
  <si>
    <t>เมีย (ตัว)</t>
  </si>
  <si>
    <t>แรกเกิดถึง</t>
  </si>
  <si>
    <t>ตั้งท้องแรก</t>
  </si>
  <si>
    <t>แพะสาว</t>
  </si>
  <si>
    <t>ขึ้นไป</t>
  </si>
  <si>
    <t>ตารางที่ 9-1 จำนวนเกษตรกรและแกะ รายจังหวัด ปี 2566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</si>
</sst>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14">
    <font>
      <sz val="10"/>
      <name val="Arial"/>
      <charset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charset val="1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wrapText="1"/>
    </xf>
    <xf numFmtId="187" fontId="5" fillId="0" borderId="0" applyFont="0" applyFill="0" applyBorder="0" applyAlignment="0" applyProtection="0">
      <alignment wrapText="1"/>
    </xf>
    <xf numFmtId="0" fontId="6" fillId="0" borderId="0">
      <alignment wrapText="1"/>
    </xf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>
      <alignment wrapText="1"/>
    </xf>
    <xf numFmtId="189" fontId="9" fillId="0" borderId="0" xfId="1" applyNumberFormat="1" applyFont="1" applyFill="1" applyBorder="1" applyAlignment="1">
      <alignment vertical="center" wrapText="1"/>
    </xf>
    <xf numFmtId="189" fontId="8" fillId="0" borderId="0" xfId="1" applyNumberFormat="1" applyFont="1" applyFill="1" applyAlignment="1">
      <alignment vertical="center"/>
    </xf>
    <xf numFmtId="189" fontId="8" fillId="0" borderId="0" xfId="1" applyNumberFormat="1" applyFont="1" applyFill="1" applyBorder="1" applyAlignment="1">
      <alignment vertical="center"/>
    </xf>
    <xf numFmtId="189" fontId="10" fillId="0" borderId="0" xfId="1" applyNumberFormat="1" applyFont="1" applyFill="1" applyBorder="1" applyAlignment="1">
      <alignment horizontal="left" vertical="center"/>
    </xf>
    <xf numFmtId="189" fontId="8" fillId="0" borderId="0" xfId="1" applyNumberFormat="1" applyFont="1" applyFill="1" applyAlignment="1">
      <alignment vertical="center" wrapText="1"/>
    </xf>
    <xf numFmtId="189" fontId="10" fillId="0" borderId="0" xfId="1" applyNumberFormat="1" applyFont="1" applyFill="1" applyAlignment="1">
      <alignment vertical="center" wrapText="1"/>
    </xf>
    <xf numFmtId="189" fontId="8" fillId="0" borderId="0" xfId="1" applyNumberFormat="1" applyFont="1" applyFill="1" applyAlignment="1">
      <alignment horizontal="left" vertical="center"/>
    </xf>
    <xf numFmtId="189" fontId="10" fillId="0" borderId="0" xfId="1" applyNumberFormat="1" applyFont="1" applyFill="1" applyAlignment="1">
      <alignment horizontal="left" vertical="center"/>
    </xf>
    <xf numFmtId="189" fontId="8" fillId="0" borderId="0" xfId="1" applyNumberFormat="1" applyFont="1" applyFill="1" applyBorder="1" applyAlignment="1">
      <alignment vertical="center" wrapText="1"/>
    </xf>
    <xf numFmtId="41" fontId="11" fillId="3" borderId="3" xfId="2" applyNumberFormat="1" applyFont="1" applyFill="1" applyBorder="1" applyAlignment="1">
      <alignment vertical="center" shrinkToFit="1"/>
    </xf>
    <xf numFmtId="41" fontId="11" fillId="4" borderId="3" xfId="2" applyNumberFormat="1" applyFont="1" applyFill="1" applyBorder="1" applyAlignment="1">
      <alignment vertical="center" shrinkToFit="1"/>
    </xf>
    <xf numFmtId="41" fontId="9" fillId="0" borderId="3" xfId="2" applyNumberFormat="1" applyFont="1" applyFill="1" applyBorder="1" applyAlignment="1">
      <alignment vertical="center" shrinkToFit="1"/>
    </xf>
    <xf numFmtId="189" fontId="12" fillId="0" borderId="0" xfId="1" applyNumberFormat="1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41" fontId="9" fillId="0" borderId="3" xfId="0" applyNumberFormat="1" applyFont="1" applyFill="1" applyBorder="1" applyAlignment="1">
      <alignment vertical="center" wrapText="1"/>
    </xf>
    <xf numFmtId="188" fontId="8" fillId="0" borderId="0" xfId="1" applyNumberFormat="1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0" borderId="0" xfId="12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3">
    <cellStyle name="Comma 2" xfId="4"/>
    <cellStyle name="Comma 3" xfId="8"/>
    <cellStyle name="Comma 5" xfId="6"/>
    <cellStyle name="Comma 5 2" xfId="11"/>
    <cellStyle name="Normal 2" xfId="3"/>
    <cellStyle name="Normal 3" xfId="12"/>
    <cellStyle name="Normal 4" xfId="5"/>
    <cellStyle name="Normal 5" xfId="7"/>
    <cellStyle name="Normal 5 2" xfId="9"/>
    <cellStyle name="Normal 6" xfId="10"/>
    <cellStyle name="เครื่องหมายจุลภาค" xfId="1" builtinId="3"/>
    <cellStyle name="ปกติ" xfId="0" builtinId="0"/>
    <cellStyle name="ปกติ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/>
  </sheetViews>
  <sheetFormatPr defaultRowHeight="14.25"/>
  <cols>
    <col min="1" max="1" width="22.140625" style="22" bestFit="1" customWidth="1"/>
    <col min="2" max="2" width="15" style="22" bestFit="1" customWidth="1"/>
    <col min="3" max="3" width="34.85546875" style="22" bestFit="1" customWidth="1"/>
    <col min="4" max="4" width="33.42578125" style="22" bestFit="1" customWidth="1"/>
    <col min="5" max="5" width="25.140625" style="22" bestFit="1" customWidth="1"/>
    <col min="6" max="6" width="39.85546875" style="22" bestFit="1" customWidth="1"/>
    <col min="7" max="16384" width="9.140625" style="22"/>
  </cols>
  <sheetData>
    <row r="1" spans="1:6">
      <c r="A1" s="22" t="s">
        <v>99</v>
      </c>
      <c r="B1" s="22" t="s">
        <v>100</v>
      </c>
      <c r="C1" s="22" t="s">
        <v>101</v>
      </c>
      <c r="D1" s="22" t="s">
        <v>102</v>
      </c>
      <c r="E1" s="22" t="s">
        <v>103</v>
      </c>
      <c r="F1" s="22" t="s">
        <v>104</v>
      </c>
    </row>
    <row r="2" spans="1:6">
      <c r="A2" s="22" t="s">
        <v>22</v>
      </c>
      <c r="B2" s="22">
        <v>350</v>
      </c>
      <c r="C2" s="22">
        <v>111</v>
      </c>
      <c r="D2" s="22">
        <v>830</v>
      </c>
      <c r="E2" s="22">
        <v>1291</v>
      </c>
      <c r="F2" s="22">
        <v>82</v>
      </c>
    </row>
    <row r="3" spans="1:6">
      <c r="A3" s="22" t="s">
        <v>29</v>
      </c>
      <c r="B3" s="22">
        <v>520</v>
      </c>
      <c r="C3" s="22">
        <v>820</v>
      </c>
      <c r="D3" s="22">
        <v>2828</v>
      </c>
      <c r="E3" s="22">
        <v>4168</v>
      </c>
      <c r="F3" s="22">
        <v>135</v>
      </c>
    </row>
    <row r="4" spans="1:6">
      <c r="A4" s="22" t="s">
        <v>23</v>
      </c>
      <c r="B4" s="22">
        <v>54</v>
      </c>
      <c r="C4" s="22">
        <v>24</v>
      </c>
      <c r="D4" s="22">
        <v>101</v>
      </c>
      <c r="E4" s="22">
        <v>179</v>
      </c>
      <c r="F4" s="22">
        <v>21</v>
      </c>
    </row>
    <row r="5" spans="1:6">
      <c r="A5" s="22" t="s">
        <v>24</v>
      </c>
      <c r="B5" s="22">
        <v>77</v>
      </c>
      <c r="C5" s="22">
        <v>25</v>
      </c>
      <c r="D5" s="22">
        <v>322</v>
      </c>
      <c r="E5" s="22">
        <v>424</v>
      </c>
      <c r="F5" s="22">
        <v>17</v>
      </c>
    </row>
    <row r="6" spans="1:6">
      <c r="A6" s="22" t="s">
        <v>25</v>
      </c>
      <c r="B6" s="22">
        <v>81</v>
      </c>
      <c r="C6" s="22">
        <v>92</v>
      </c>
      <c r="D6" s="22">
        <v>209</v>
      </c>
      <c r="E6" s="22">
        <v>382</v>
      </c>
      <c r="F6" s="22">
        <v>21</v>
      </c>
    </row>
    <row r="7" spans="1:6">
      <c r="A7" s="22" t="s">
        <v>27</v>
      </c>
      <c r="B7" s="22">
        <v>808</v>
      </c>
      <c r="C7" s="22">
        <v>1036</v>
      </c>
      <c r="D7" s="22">
        <v>3178</v>
      </c>
      <c r="E7" s="22">
        <v>5022</v>
      </c>
      <c r="F7" s="22">
        <v>130</v>
      </c>
    </row>
    <row r="8" spans="1:6">
      <c r="A8" s="22" t="s">
        <v>30</v>
      </c>
      <c r="B8" s="22">
        <v>441</v>
      </c>
      <c r="C8" s="22">
        <v>391</v>
      </c>
      <c r="D8" s="22">
        <v>1226</v>
      </c>
      <c r="E8" s="22">
        <v>2058</v>
      </c>
      <c r="F8" s="22">
        <v>62</v>
      </c>
    </row>
    <row r="9" spans="1:6">
      <c r="A9" s="22" t="s">
        <v>28</v>
      </c>
      <c r="B9" s="22">
        <v>59</v>
      </c>
      <c r="C9" s="22">
        <v>125</v>
      </c>
      <c r="D9" s="22">
        <v>173</v>
      </c>
      <c r="E9" s="22">
        <v>357</v>
      </c>
      <c r="F9" s="22">
        <v>18</v>
      </c>
    </row>
    <row r="10" spans="1:6">
      <c r="A10" s="22" t="s">
        <v>26</v>
      </c>
      <c r="B10" s="22">
        <v>54</v>
      </c>
      <c r="C10" s="22">
        <v>99</v>
      </c>
      <c r="D10" s="22">
        <v>284</v>
      </c>
      <c r="E10" s="22">
        <v>437</v>
      </c>
      <c r="F10" s="22">
        <v>19</v>
      </c>
    </row>
    <row r="11" spans="1:6">
      <c r="A11" s="22" t="s">
        <v>34</v>
      </c>
      <c r="B11" s="22">
        <v>38</v>
      </c>
      <c r="C11" s="22">
        <v>5</v>
      </c>
      <c r="D11" s="22">
        <v>41</v>
      </c>
      <c r="E11" s="22">
        <v>84</v>
      </c>
      <c r="F11" s="22">
        <v>4</v>
      </c>
    </row>
    <row r="12" spans="1:6">
      <c r="A12" s="22" t="s">
        <v>36</v>
      </c>
      <c r="B12" s="22">
        <v>434</v>
      </c>
      <c r="C12" s="22">
        <v>214</v>
      </c>
      <c r="D12" s="22">
        <v>809</v>
      </c>
      <c r="E12" s="22">
        <v>1457</v>
      </c>
      <c r="F12" s="22">
        <v>103</v>
      </c>
    </row>
    <row r="13" spans="1:6">
      <c r="A13" s="22" t="s">
        <v>32</v>
      </c>
      <c r="B13" s="22">
        <v>307</v>
      </c>
      <c r="C13" s="22">
        <v>208</v>
      </c>
      <c r="D13" s="22">
        <v>1304</v>
      </c>
      <c r="E13" s="22">
        <v>1819</v>
      </c>
      <c r="F13" s="22">
        <v>90</v>
      </c>
    </row>
    <row r="14" spans="1:6">
      <c r="A14" s="22" t="s">
        <v>35</v>
      </c>
      <c r="B14" s="22">
        <v>31</v>
      </c>
      <c r="C14" s="22">
        <v>29</v>
      </c>
      <c r="D14" s="22">
        <v>54</v>
      </c>
      <c r="E14" s="22">
        <v>114</v>
      </c>
      <c r="F14" s="22">
        <v>8</v>
      </c>
    </row>
    <row r="15" spans="1:6">
      <c r="A15" s="22" t="s">
        <v>38</v>
      </c>
      <c r="B15" s="22">
        <v>133</v>
      </c>
      <c r="C15" s="22">
        <v>122</v>
      </c>
      <c r="D15" s="22">
        <v>251</v>
      </c>
      <c r="E15" s="22">
        <v>506</v>
      </c>
      <c r="F15" s="22">
        <v>19</v>
      </c>
    </row>
    <row r="16" spans="1:6">
      <c r="A16" s="22" t="s">
        <v>37</v>
      </c>
      <c r="B16" s="22">
        <v>100</v>
      </c>
      <c r="C16" s="22">
        <v>210</v>
      </c>
      <c r="D16" s="22">
        <v>278</v>
      </c>
      <c r="E16" s="22">
        <v>588</v>
      </c>
      <c r="F16" s="22">
        <v>34</v>
      </c>
    </row>
    <row r="17" spans="1:6">
      <c r="A17" s="22" t="s">
        <v>33</v>
      </c>
      <c r="B17" s="22">
        <v>56</v>
      </c>
      <c r="C17" s="22">
        <v>5</v>
      </c>
      <c r="D17" s="22">
        <v>125</v>
      </c>
      <c r="E17" s="22">
        <v>186</v>
      </c>
      <c r="F17" s="22">
        <v>9</v>
      </c>
    </row>
    <row r="18" spans="1:6">
      <c r="A18" s="22" t="s">
        <v>31</v>
      </c>
      <c r="B18" s="22">
        <v>36</v>
      </c>
      <c r="C18" s="22">
        <v>305</v>
      </c>
      <c r="D18" s="22">
        <v>34</v>
      </c>
      <c r="E18" s="22">
        <v>375</v>
      </c>
      <c r="F18" s="22">
        <v>9</v>
      </c>
    </row>
    <row r="19" spans="1:6">
      <c r="A19" s="22" t="s">
        <v>39</v>
      </c>
      <c r="B19" s="22">
        <v>262</v>
      </c>
      <c r="C19" s="22">
        <v>143</v>
      </c>
      <c r="D19" s="22">
        <v>485</v>
      </c>
      <c r="E19" s="22">
        <v>890</v>
      </c>
      <c r="F19" s="22">
        <v>41</v>
      </c>
    </row>
    <row r="20" spans="1:6">
      <c r="A20" s="22" t="s">
        <v>46</v>
      </c>
      <c r="B20" s="22">
        <v>162</v>
      </c>
      <c r="C20" s="22">
        <v>307</v>
      </c>
      <c r="D20" s="22">
        <v>588</v>
      </c>
      <c r="E20" s="22">
        <v>1057</v>
      </c>
      <c r="F20" s="22">
        <v>60</v>
      </c>
    </row>
    <row r="21" spans="1:6">
      <c r="A21" s="22" t="s">
        <v>40</v>
      </c>
      <c r="B21" s="22">
        <v>791</v>
      </c>
      <c r="C21" s="22">
        <v>778</v>
      </c>
      <c r="D21" s="22">
        <v>2621</v>
      </c>
      <c r="E21" s="22">
        <v>4190</v>
      </c>
      <c r="F21" s="22">
        <v>167</v>
      </c>
    </row>
    <row r="22" spans="1:6">
      <c r="A22" s="22" t="s">
        <v>41</v>
      </c>
      <c r="B22" s="22">
        <v>332</v>
      </c>
      <c r="C22" s="22">
        <v>396</v>
      </c>
      <c r="D22" s="22">
        <v>1039</v>
      </c>
      <c r="E22" s="22">
        <v>1767</v>
      </c>
      <c r="F22" s="22">
        <v>113</v>
      </c>
    </row>
    <row r="23" spans="1:6">
      <c r="A23" s="22" t="s">
        <v>45</v>
      </c>
      <c r="B23" s="22">
        <v>21</v>
      </c>
      <c r="C23" s="22">
        <v>2</v>
      </c>
      <c r="D23" s="22">
        <v>79</v>
      </c>
      <c r="E23" s="22">
        <v>102</v>
      </c>
      <c r="F23" s="22">
        <v>5</v>
      </c>
    </row>
    <row r="24" spans="1:6">
      <c r="A24" s="22" t="s">
        <v>43</v>
      </c>
      <c r="B24" s="22">
        <v>138</v>
      </c>
      <c r="C24" s="22">
        <v>254</v>
      </c>
      <c r="D24" s="22">
        <v>494</v>
      </c>
      <c r="E24" s="22">
        <v>886</v>
      </c>
      <c r="F24" s="22">
        <v>26</v>
      </c>
    </row>
    <row r="25" spans="1:6">
      <c r="A25" s="22" t="s">
        <v>42</v>
      </c>
      <c r="B25" s="22">
        <v>99</v>
      </c>
      <c r="C25" s="22">
        <v>104</v>
      </c>
      <c r="D25" s="22">
        <v>462</v>
      </c>
      <c r="E25" s="22">
        <v>665</v>
      </c>
      <c r="F25" s="22">
        <v>41</v>
      </c>
    </row>
    <row r="26" spans="1:6">
      <c r="A26" s="22" t="s">
        <v>47</v>
      </c>
      <c r="B26" s="22">
        <v>13</v>
      </c>
      <c r="C26" s="22">
        <v>28</v>
      </c>
      <c r="D26" s="22">
        <v>40</v>
      </c>
      <c r="E26" s="22">
        <v>81</v>
      </c>
      <c r="F26" s="22">
        <v>6</v>
      </c>
    </row>
    <row r="27" spans="1:6">
      <c r="A27" s="22" t="s">
        <v>44</v>
      </c>
      <c r="B27" s="22">
        <v>103</v>
      </c>
      <c r="C27" s="22">
        <v>264</v>
      </c>
      <c r="D27" s="22">
        <v>375</v>
      </c>
      <c r="E27" s="22">
        <v>742</v>
      </c>
      <c r="F27" s="22">
        <v>49</v>
      </c>
    </row>
    <row r="28" spans="1:6">
      <c r="A28" s="22" t="s">
        <v>56</v>
      </c>
      <c r="B28" s="22">
        <v>29</v>
      </c>
      <c r="C28" s="22">
        <v>29</v>
      </c>
      <c r="D28" s="22">
        <v>59</v>
      </c>
      <c r="E28" s="22">
        <v>117</v>
      </c>
      <c r="F28" s="22">
        <v>16</v>
      </c>
    </row>
    <row r="29" spans="1:6">
      <c r="A29" s="22" t="s">
        <v>50</v>
      </c>
      <c r="B29" s="22">
        <v>55</v>
      </c>
      <c r="C29" s="22">
        <v>59</v>
      </c>
      <c r="D29" s="22">
        <v>94</v>
      </c>
      <c r="E29" s="22">
        <v>208</v>
      </c>
      <c r="F29" s="22">
        <v>33</v>
      </c>
    </row>
    <row r="30" spans="1:6">
      <c r="A30" s="22" t="s">
        <v>58</v>
      </c>
      <c r="B30" s="22">
        <v>34</v>
      </c>
      <c r="C30" s="22">
        <v>24</v>
      </c>
      <c r="D30" s="22">
        <v>104</v>
      </c>
      <c r="E30" s="22">
        <v>162</v>
      </c>
      <c r="F30" s="22">
        <v>8</v>
      </c>
    </row>
    <row r="31" spans="1:6">
      <c r="A31" s="22" t="s">
        <v>48</v>
      </c>
      <c r="B31" s="22">
        <v>16</v>
      </c>
      <c r="C31" s="22">
        <v>12</v>
      </c>
      <c r="D31" s="22">
        <v>36</v>
      </c>
      <c r="E31" s="22">
        <v>64</v>
      </c>
      <c r="F31" s="22">
        <v>4</v>
      </c>
    </row>
    <row r="32" spans="1:6">
      <c r="A32" s="22" t="s">
        <v>54</v>
      </c>
      <c r="B32" s="22">
        <v>76</v>
      </c>
      <c r="C32" s="22">
        <v>55</v>
      </c>
      <c r="D32" s="22">
        <v>251</v>
      </c>
      <c r="E32" s="22">
        <v>382</v>
      </c>
      <c r="F32" s="22">
        <v>22</v>
      </c>
    </row>
    <row r="33" spans="1:6">
      <c r="A33" s="22" t="s">
        <v>59</v>
      </c>
      <c r="B33" s="22">
        <v>21</v>
      </c>
      <c r="C33" s="22">
        <v>7</v>
      </c>
      <c r="D33" s="22">
        <v>28</v>
      </c>
      <c r="E33" s="22">
        <v>56</v>
      </c>
      <c r="F33" s="22">
        <v>6</v>
      </c>
    </row>
    <row r="34" spans="1:6">
      <c r="A34" s="22" t="s">
        <v>55</v>
      </c>
      <c r="B34" s="22">
        <v>81</v>
      </c>
      <c r="C34" s="22">
        <v>82</v>
      </c>
      <c r="D34" s="22">
        <v>157</v>
      </c>
      <c r="E34" s="22">
        <v>320</v>
      </c>
      <c r="F34" s="22">
        <v>36</v>
      </c>
    </row>
    <row r="35" spans="1:6">
      <c r="A35" s="22" t="s">
        <v>52</v>
      </c>
      <c r="B35" s="22">
        <v>54</v>
      </c>
      <c r="C35" s="22">
        <v>88</v>
      </c>
      <c r="D35" s="22">
        <v>216</v>
      </c>
      <c r="E35" s="22">
        <v>358</v>
      </c>
      <c r="F35" s="22">
        <v>20</v>
      </c>
    </row>
    <row r="36" spans="1:6">
      <c r="A36" s="22" t="s">
        <v>57</v>
      </c>
      <c r="B36" s="22">
        <v>65</v>
      </c>
      <c r="C36" s="22">
        <v>44</v>
      </c>
      <c r="D36" s="22">
        <v>118</v>
      </c>
      <c r="E36" s="22">
        <v>227</v>
      </c>
      <c r="F36" s="22">
        <v>17</v>
      </c>
    </row>
    <row r="37" spans="1:6">
      <c r="A37" s="22" t="s">
        <v>53</v>
      </c>
      <c r="B37" s="22">
        <v>102</v>
      </c>
      <c r="C37" s="22">
        <v>80</v>
      </c>
      <c r="D37" s="22">
        <v>169</v>
      </c>
      <c r="E37" s="22">
        <v>351</v>
      </c>
      <c r="F37" s="22">
        <v>15</v>
      </c>
    </row>
    <row r="38" spans="1:6">
      <c r="A38" s="22" t="s">
        <v>49</v>
      </c>
      <c r="B38" s="22">
        <v>43</v>
      </c>
      <c r="C38" s="22">
        <v>21</v>
      </c>
      <c r="D38" s="22">
        <v>61</v>
      </c>
      <c r="E38" s="22">
        <v>125</v>
      </c>
      <c r="F38" s="22">
        <v>6</v>
      </c>
    </row>
    <row r="39" spans="1:6">
      <c r="A39" s="22" t="s">
        <v>51</v>
      </c>
      <c r="B39" s="22">
        <v>86</v>
      </c>
      <c r="C39" s="22">
        <v>136</v>
      </c>
      <c r="D39" s="22">
        <v>232</v>
      </c>
      <c r="E39" s="22">
        <v>454</v>
      </c>
      <c r="F39" s="22">
        <v>34</v>
      </c>
    </row>
    <row r="40" spans="1:6">
      <c r="A40" s="22" t="s">
        <v>66</v>
      </c>
      <c r="B40" s="22">
        <v>137</v>
      </c>
      <c r="C40" s="22">
        <v>126</v>
      </c>
      <c r="D40" s="22">
        <v>257</v>
      </c>
      <c r="E40" s="22">
        <v>520</v>
      </c>
      <c r="F40" s="22">
        <v>37</v>
      </c>
    </row>
    <row r="41" spans="1:6">
      <c r="A41" s="22" t="s">
        <v>60</v>
      </c>
      <c r="B41" s="22">
        <v>241</v>
      </c>
      <c r="C41" s="22">
        <v>64</v>
      </c>
      <c r="D41" s="22">
        <v>186</v>
      </c>
      <c r="E41" s="22">
        <v>491</v>
      </c>
      <c r="F41" s="22">
        <v>63</v>
      </c>
    </row>
    <row r="42" spans="1:6">
      <c r="A42" s="22" t="s">
        <v>64</v>
      </c>
      <c r="B42" s="22">
        <v>55</v>
      </c>
      <c r="C42" s="22">
        <v>90</v>
      </c>
      <c r="D42" s="22">
        <v>80</v>
      </c>
      <c r="E42" s="22">
        <v>225</v>
      </c>
      <c r="F42" s="22">
        <v>14</v>
      </c>
    </row>
    <row r="43" spans="1:6">
      <c r="A43" s="22" t="s">
        <v>65</v>
      </c>
      <c r="B43" s="22">
        <v>179</v>
      </c>
      <c r="C43" s="22">
        <v>83</v>
      </c>
      <c r="D43" s="22">
        <v>223</v>
      </c>
      <c r="E43" s="22">
        <v>485</v>
      </c>
      <c r="F43" s="22">
        <v>16</v>
      </c>
    </row>
    <row r="44" spans="1:6">
      <c r="A44" s="22" t="s">
        <v>63</v>
      </c>
      <c r="B44" s="22">
        <v>9</v>
      </c>
      <c r="C44" s="22">
        <v>44</v>
      </c>
      <c r="D44" s="22">
        <v>26</v>
      </c>
      <c r="E44" s="22">
        <v>79</v>
      </c>
      <c r="F44" s="22">
        <v>5</v>
      </c>
    </row>
    <row r="45" spans="1:6">
      <c r="A45" s="22" t="s">
        <v>67</v>
      </c>
      <c r="B45" s="22">
        <v>112</v>
      </c>
      <c r="C45" s="22">
        <v>4</v>
      </c>
      <c r="D45" s="22">
        <v>34</v>
      </c>
      <c r="E45" s="22">
        <v>150</v>
      </c>
      <c r="F45" s="22">
        <v>15</v>
      </c>
    </row>
    <row r="46" spans="1:6">
      <c r="A46" s="22" t="s">
        <v>62</v>
      </c>
      <c r="B46" s="22">
        <v>117</v>
      </c>
      <c r="C46" s="22">
        <v>73</v>
      </c>
      <c r="D46" s="22">
        <v>474</v>
      </c>
      <c r="E46" s="22">
        <v>664</v>
      </c>
      <c r="F46" s="22">
        <v>24</v>
      </c>
    </row>
    <row r="47" spans="1:6">
      <c r="A47" s="22" t="s">
        <v>61</v>
      </c>
      <c r="B47" s="22">
        <v>20</v>
      </c>
      <c r="C47" s="22">
        <v>81</v>
      </c>
      <c r="D47" s="22">
        <v>104</v>
      </c>
      <c r="E47" s="22">
        <v>205</v>
      </c>
      <c r="F47" s="22">
        <v>7</v>
      </c>
    </row>
    <row r="48" spans="1:6">
      <c r="A48" s="22" t="s">
        <v>71</v>
      </c>
      <c r="B48" s="22">
        <v>320</v>
      </c>
      <c r="C48" s="22">
        <v>447</v>
      </c>
      <c r="D48" s="22">
        <v>528</v>
      </c>
      <c r="E48" s="22">
        <v>1295</v>
      </c>
      <c r="F48" s="22">
        <v>29</v>
      </c>
    </row>
    <row r="49" spans="1:6">
      <c r="A49" s="22" t="s">
        <v>72</v>
      </c>
      <c r="B49" s="22">
        <v>727</v>
      </c>
      <c r="C49" s="22">
        <v>280</v>
      </c>
      <c r="D49" s="22">
        <v>384</v>
      </c>
      <c r="E49" s="22">
        <v>1391</v>
      </c>
      <c r="F49" s="22">
        <v>14</v>
      </c>
    </row>
    <row r="50" spans="1:6">
      <c r="A50" s="22" t="s">
        <v>69</v>
      </c>
      <c r="B50" s="22">
        <v>960</v>
      </c>
      <c r="C50" s="22">
        <v>1416</v>
      </c>
      <c r="D50" s="22">
        <v>3251</v>
      </c>
      <c r="E50" s="22">
        <v>5627</v>
      </c>
      <c r="F50" s="22">
        <v>162</v>
      </c>
    </row>
    <row r="51" spans="1:6">
      <c r="A51" s="22" t="s">
        <v>75</v>
      </c>
      <c r="B51" s="22">
        <v>182</v>
      </c>
      <c r="C51" s="22">
        <v>378</v>
      </c>
      <c r="D51" s="22">
        <v>849</v>
      </c>
      <c r="E51" s="22">
        <v>1409</v>
      </c>
      <c r="F51" s="22">
        <v>44</v>
      </c>
    </row>
    <row r="52" spans="1:6">
      <c r="A52" s="22" t="s">
        <v>74</v>
      </c>
      <c r="B52" s="22">
        <v>289</v>
      </c>
      <c r="C52" s="22">
        <v>686</v>
      </c>
      <c r="D52" s="22">
        <v>872</v>
      </c>
      <c r="E52" s="22">
        <v>1847</v>
      </c>
      <c r="F52" s="22">
        <v>80</v>
      </c>
    </row>
    <row r="53" spans="1:6">
      <c r="A53" s="22" t="s">
        <v>76</v>
      </c>
      <c r="B53" s="22">
        <v>1230</v>
      </c>
      <c r="C53" s="22">
        <v>1603</v>
      </c>
      <c r="D53" s="22">
        <v>4504</v>
      </c>
      <c r="E53" s="22">
        <v>7337</v>
      </c>
      <c r="F53" s="22">
        <v>198</v>
      </c>
    </row>
    <row r="54" spans="1:6">
      <c r="A54" s="22" t="s">
        <v>73</v>
      </c>
      <c r="B54" s="22">
        <v>210</v>
      </c>
      <c r="C54" s="22">
        <v>416</v>
      </c>
      <c r="D54" s="22">
        <v>528</v>
      </c>
      <c r="E54" s="22">
        <v>1154</v>
      </c>
      <c r="F54" s="22">
        <v>40</v>
      </c>
    </row>
    <row r="55" spans="1:6">
      <c r="A55" s="22" t="s">
        <v>68</v>
      </c>
      <c r="B55" s="22">
        <v>53</v>
      </c>
      <c r="C55" s="22">
        <v>56</v>
      </c>
      <c r="D55" s="22">
        <v>125</v>
      </c>
      <c r="E55" s="22">
        <v>234</v>
      </c>
      <c r="F55" s="22">
        <v>11</v>
      </c>
    </row>
    <row r="56" spans="1:6">
      <c r="A56" s="22" t="s">
        <v>70</v>
      </c>
      <c r="B56" s="22">
        <v>425</v>
      </c>
      <c r="C56" s="22">
        <v>330</v>
      </c>
      <c r="D56" s="22">
        <v>1394</v>
      </c>
      <c r="E56" s="22">
        <v>2149</v>
      </c>
      <c r="F56" s="22">
        <v>63</v>
      </c>
    </row>
    <row r="57" spans="1:6">
      <c r="A57" s="22" t="s">
        <v>78</v>
      </c>
      <c r="B57" s="22">
        <v>6415</v>
      </c>
      <c r="C57" s="22">
        <v>6810</v>
      </c>
      <c r="D57" s="22">
        <v>19966</v>
      </c>
      <c r="E57" s="22">
        <v>33191</v>
      </c>
      <c r="F57" s="22">
        <v>446</v>
      </c>
    </row>
    <row r="58" spans="1:6">
      <c r="A58" s="22" t="s">
        <v>80</v>
      </c>
      <c r="B58" s="22">
        <v>456</v>
      </c>
      <c r="C58" s="22">
        <v>571</v>
      </c>
      <c r="D58" s="22">
        <v>1782</v>
      </c>
      <c r="E58" s="22">
        <v>2809</v>
      </c>
      <c r="F58" s="22">
        <v>65</v>
      </c>
    </row>
    <row r="59" spans="1:6">
      <c r="A59" s="22" t="s">
        <v>84</v>
      </c>
      <c r="B59" s="22">
        <v>1252</v>
      </c>
      <c r="C59" s="22">
        <v>186</v>
      </c>
      <c r="D59" s="22">
        <v>690</v>
      </c>
      <c r="E59" s="22">
        <v>2128</v>
      </c>
      <c r="F59" s="22">
        <v>41</v>
      </c>
    </row>
    <row r="60" spans="1:6">
      <c r="A60" s="22" t="s">
        <v>83</v>
      </c>
      <c r="B60" s="22">
        <v>326</v>
      </c>
      <c r="C60" s="22">
        <v>69</v>
      </c>
      <c r="D60" s="22">
        <v>878</v>
      </c>
      <c r="E60" s="22">
        <v>1273</v>
      </c>
      <c r="F60" s="22">
        <v>40</v>
      </c>
    </row>
    <row r="61" spans="1:6">
      <c r="A61" s="22" t="s">
        <v>77</v>
      </c>
      <c r="B61" s="22">
        <v>270</v>
      </c>
      <c r="C61" s="22">
        <v>452</v>
      </c>
      <c r="D61" s="22">
        <v>928</v>
      </c>
      <c r="E61" s="22">
        <v>1650</v>
      </c>
      <c r="F61" s="22">
        <v>66</v>
      </c>
    </row>
    <row r="62" spans="1:6">
      <c r="A62" s="22" t="s">
        <v>82</v>
      </c>
      <c r="B62" s="22">
        <v>4</v>
      </c>
      <c r="C62" s="22">
        <v>0</v>
      </c>
      <c r="D62" s="22">
        <v>8</v>
      </c>
      <c r="E62" s="22">
        <v>12</v>
      </c>
      <c r="F62" s="22">
        <v>1</v>
      </c>
    </row>
    <row r="63" spans="1:6">
      <c r="A63" s="22" t="s">
        <v>81</v>
      </c>
      <c r="B63" s="22">
        <v>3</v>
      </c>
      <c r="C63" s="22">
        <v>0</v>
      </c>
      <c r="D63" s="22">
        <v>0</v>
      </c>
      <c r="E63" s="22">
        <v>3</v>
      </c>
      <c r="F63" s="22">
        <v>1</v>
      </c>
    </row>
    <row r="64" spans="1:6">
      <c r="A64" s="22" t="s">
        <v>79</v>
      </c>
      <c r="B64" s="22">
        <v>996</v>
      </c>
      <c r="C64" s="22">
        <v>1476</v>
      </c>
      <c r="D64" s="22">
        <v>4117</v>
      </c>
      <c r="E64" s="22">
        <v>6589</v>
      </c>
      <c r="F64" s="22">
        <v>174</v>
      </c>
    </row>
    <row r="65" spans="1:6">
      <c r="A65" s="22" t="s">
        <v>86</v>
      </c>
      <c r="B65" s="22">
        <v>72</v>
      </c>
      <c r="C65" s="22">
        <v>158</v>
      </c>
      <c r="D65" s="22">
        <v>258</v>
      </c>
      <c r="E65" s="22">
        <v>488</v>
      </c>
      <c r="F65" s="22">
        <v>28</v>
      </c>
    </row>
    <row r="66" spans="1:6">
      <c r="A66" s="22" t="s">
        <v>91</v>
      </c>
      <c r="B66" s="22">
        <v>53</v>
      </c>
      <c r="C66" s="22">
        <v>12</v>
      </c>
      <c r="D66" s="22">
        <v>93</v>
      </c>
      <c r="E66" s="22">
        <v>158</v>
      </c>
      <c r="F66" s="22">
        <v>12</v>
      </c>
    </row>
    <row r="67" spans="1:6">
      <c r="A67" s="22" t="s">
        <v>92</v>
      </c>
      <c r="B67" s="22">
        <v>32</v>
      </c>
      <c r="C67" s="22">
        <v>12</v>
      </c>
      <c r="D67" s="22">
        <v>71</v>
      </c>
      <c r="E67" s="22">
        <v>115</v>
      </c>
      <c r="F67" s="22">
        <v>18</v>
      </c>
    </row>
    <row r="68" spans="1:6">
      <c r="A68" s="22" t="s">
        <v>85</v>
      </c>
      <c r="B68" s="22">
        <v>206</v>
      </c>
      <c r="C68" s="22">
        <v>111</v>
      </c>
      <c r="D68" s="22">
        <v>684</v>
      </c>
      <c r="E68" s="22">
        <v>1001</v>
      </c>
      <c r="F68" s="22">
        <v>63</v>
      </c>
    </row>
    <row r="69" spans="1:6">
      <c r="A69" s="22" t="s">
        <v>87</v>
      </c>
      <c r="B69" s="22">
        <v>54</v>
      </c>
      <c r="C69" s="22">
        <v>123</v>
      </c>
      <c r="D69" s="22">
        <v>64</v>
      </c>
      <c r="E69" s="22">
        <v>241</v>
      </c>
      <c r="F69" s="22">
        <v>12</v>
      </c>
    </row>
    <row r="70" spans="1:6">
      <c r="A70" s="22" t="s">
        <v>93</v>
      </c>
      <c r="B70" s="22">
        <v>135</v>
      </c>
      <c r="C70" s="22">
        <v>197</v>
      </c>
      <c r="D70" s="22">
        <v>358</v>
      </c>
      <c r="E70" s="22">
        <v>690</v>
      </c>
      <c r="F70" s="22">
        <v>46</v>
      </c>
    </row>
    <row r="71" spans="1:6">
      <c r="A71" s="22" t="s">
        <v>88</v>
      </c>
      <c r="B71" s="22">
        <v>17</v>
      </c>
      <c r="C71" s="22">
        <v>25</v>
      </c>
      <c r="D71" s="22">
        <v>56</v>
      </c>
      <c r="E71" s="22">
        <v>98</v>
      </c>
      <c r="F71" s="22">
        <v>6</v>
      </c>
    </row>
    <row r="72" spans="1:6">
      <c r="A72" s="22" t="s">
        <v>90</v>
      </c>
      <c r="B72" s="22">
        <v>24</v>
      </c>
      <c r="C72" s="22">
        <v>53</v>
      </c>
      <c r="D72" s="22">
        <v>67</v>
      </c>
      <c r="E72" s="22">
        <v>144</v>
      </c>
      <c r="F72" s="22">
        <v>10</v>
      </c>
    </row>
    <row r="73" spans="1:6">
      <c r="A73" s="22" t="s">
        <v>89</v>
      </c>
      <c r="B73" s="22">
        <v>149</v>
      </c>
      <c r="C73" s="22">
        <v>65</v>
      </c>
      <c r="D73" s="22">
        <v>298</v>
      </c>
      <c r="E73" s="22">
        <v>512</v>
      </c>
      <c r="F73" s="22">
        <v>40</v>
      </c>
    </row>
    <row r="74" spans="1:6">
      <c r="A74" s="22" t="s">
        <v>98</v>
      </c>
      <c r="B74" s="22">
        <v>1186</v>
      </c>
      <c r="C74" s="22">
        <v>650</v>
      </c>
      <c r="D74" s="22">
        <v>1823</v>
      </c>
      <c r="E74" s="22">
        <v>3659</v>
      </c>
      <c r="F74" s="22">
        <v>602</v>
      </c>
    </row>
    <row r="75" spans="1:6">
      <c r="A75" s="22" t="s">
        <v>96</v>
      </c>
      <c r="B75" s="22">
        <v>5425</v>
      </c>
      <c r="C75" s="22">
        <v>1262</v>
      </c>
      <c r="D75" s="22">
        <v>10491</v>
      </c>
      <c r="E75" s="22">
        <v>17178</v>
      </c>
      <c r="F75" s="22">
        <v>3625</v>
      </c>
    </row>
    <row r="76" spans="1:6">
      <c r="A76" s="22" t="s">
        <v>97</v>
      </c>
      <c r="B76" s="22">
        <v>1279</v>
      </c>
      <c r="C76" s="22">
        <v>326</v>
      </c>
      <c r="D76" s="22">
        <v>2126</v>
      </c>
      <c r="E76" s="22">
        <v>3731</v>
      </c>
      <c r="F76" s="22">
        <v>720</v>
      </c>
    </row>
    <row r="77" spans="1:6">
      <c r="A77" s="22" t="s">
        <v>94</v>
      </c>
      <c r="B77" s="22">
        <v>790</v>
      </c>
      <c r="C77" s="22">
        <v>143</v>
      </c>
      <c r="D77" s="22">
        <v>1306</v>
      </c>
      <c r="E77" s="22">
        <v>2239</v>
      </c>
      <c r="F77" s="22">
        <v>230</v>
      </c>
    </row>
    <row r="78" spans="1:6">
      <c r="A78" s="22" t="s">
        <v>95</v>
      </c>
      <c r="B78" s="22">
        <v>167</v>
      </c>
      <c r="C78" s="22">
        <v>215</v>
      </c>
      <c r="D78" s="22">
        <v>335</v>
      </c>
      <c r="E78" s="22">
        <v>717</v>
      </c>
      <c r="F78" s="22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6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A3" sqref="A3:A6"/>
    </sheetView>
  </sheetViews>
  <sheetFormatPr defaultColWidth="9.140625" defaultRowHeight="18.75" customHeight="1" outlineLevelRow="1"/>
  <cols>
    <col min="1" max="1" width="15.7109375" style="9" customWidth="1"/>
    <col min="2" max="6" width="16.7109375" style="5" customWidth="1"/>
    <col min="7" max="16384" width="9.140625" style="5"/>
  </cols>
  <sheetData>
    <row r="1" spans="1:6" ht="27.95" customHeight="1">
      <c r="A1" s="13" t="s">
        <v>110</v>
      </c>
      <c r="B1" s="13"/>
      <c r="C1" s="13"/>
      <c r="D1" s="13"/>
      <c r="E1" s="13"/>
      <c r="F1" s="13"/>
    </row>
    <row r="2" spans="1:6" ht="5.0999999999999996" customHeight="1">
      <c r="A2" s="1"/>
      <c r="F2" s="2"/>
    </row>
    <row r="3" spans="1:6" s="6" customFormat="1" ht="20.45" customHeight="1">
      <c r="A3" s="23" t="s">
        <v>1</v>
      </c>
      <c r="B3" s="25" t="s">
        <v>0</v>
      </c>
      <c r="C3" s="25"/>
      <c r="D3" s="25"/>
      <c r="E3" s="25"/>
      <c r="F3" s="25"/>
    </row>
    <row r="4" spans="1:6" s="6" customFormat="1" ht="20.45" customHeight="1">
      <c r="A4" s="24"/>
      <c r="B4" s="26" t="s">
        <v>21</v>
      </c>
      <c r="C4" s="29" t="s">
        <v>105</v>
      </c>
      <c r="D4" s="30"/>
      <c r="E4" s="25" t="s">
        <v>2</v>
      </c>
      <c r="F4" s="25"/>
    </row>
    <row r="5" spans="1:6" s="6" customFormat="1" ht="20.45" customHeight="1">
      <c r="A5" s="24"/>
      <c r="B5" s="27"/>
      <c r="C5" s="20" t="s">
        <v>106</v>
      </c>
      <c r="D5" s="20" t="s">
        <v>107</v>
      </c>
      <c r="E5" s="18" t="s">
        <v>4</v>
      </c>
      <c r="F5" s="18" t="s">
        <v>3</v>
      </c>
    </row>
    <row r="6" spans="1:6" s="6" customFormat="1" ht="20.45" customHeight="1">
      <c r="A6" s="24"/>
      <c r="B6" s="28"/>
      <c r="C6" s="21" t="s">
        <v>108</v>
      </c>
      <c r="D6" s="21" t="s">
        <v>109</v>
      </c>
      <c r="E6" s="19" t="s">
        <v>5</v>
      </c>
      <c r="F6" s="19" t="s">
        <v>19</v>
      </c>
    </row>
    <row r="7" spans="1:6" ht="20.45" customHeight="1">
      <c r="A7" s="14" t="s">
        <v>6</v>
      </c>
      <c r="B7" s="10">
        <f>B8+B18+B28+B37+B50+B59+B69+B78+B88</f>
        <v>30739</v>
      </c>
      <c r="C7" s="10">
        <f>C8+C18+C28+C37+C50+C59+C69+C78+C88</f>
        <v>25827</v>
      </c>
      <c r="D7" s="10">
        <f>D8+D18+D28+D37+D50+D59+D69+D78+D88</f>
        <v>79973</v>
      </c>
      <c r="E7" s="10">
        <f>E8+E18+E28+E37+E50+E59+E69+E78+E88</f>
        <v>136539</v>
      </c>
      <c r="F7" s="10">
        <f>F8+F18+F28+F37+F50+F59+F69+F78+F88</f>
        <v>8660</v>
      </c>
    </row>
    <row r="8" spans="1:6" ht="20.45" customHeight="1">
      <c r="A8" s="15" t="s">
        <v>7</v>
      </c>
      <c r="B8" s="11">
        <f>SUM(B9:B17)</f>
        <v>2444</v>
      </c>
      <c r="C8" s="11">
        <f>SUM(C9:C17)</f>
        <v>2723</v>
      </c>
      <c r="D8" s="11">
        <f>SUM(D9:D17)</f>
        <v>9151</v>
      </c>
      <c r="E8" s="11">
        <f>SUM(E9:E17)</f>
        <v>14318</v>
      </c>
      <c r="F8" s="11">
        <f>SUM(F9:F17)</f>
        <v>505</v>
      </c>
    </row>
    <row r="9" spans="1:6" ht="20.45" customHeight="1" outlineLevel="1">
      <c r="A9" s="16" t="s">
        <v>22</v>
      </c>
      <c r="B9" s="12">
        <f>VLOOKUP($A$9:$A$93,dt!$A$2:$F$78,2,FALSE)</f>
        <v>350</v>
      </c>
      <c r="C9" s="12">
        <f>VLOOKUP($A$9:$A$93,dt!$A$2:$F$78,3,FALSE)</f>
        <v>111</v>
      </c>
      <c r="D9" s="12">
        <f>VLOOKUP($A$9:$A$93,dt!$A$2:$F$78,4,FALSE)</f>
        <v>830</v>
      </c>
      <c r="E9" s="12">
        <f>VLOOKUP($A$9:$A$93,dt!$A$2:$F$78,5,FALSE)</f>
        <v>1291</v>
      </c>
      <c r="F9" s="12">
        <f>VLOOKUP($A$9:$A$93,dt!$A$2:$F$78,6,FALSE)</f>
        <v>82</v>
      </c>
    </row>
    <row r="10" spans="1:6" ht="20.45" customHeight="1" outlineLevel="1">
      <c r="A10" s="16" t="s">
        <v>23</v>
      </c>
      <c r="B10" s="12">
        <f>VLOOKUP($A$9:$A$93,dt!$A$2:$F$78,2,FALSE)</f>
        <v>54</v>
      </c>
      <c r="C10" s="12">
        <f>VLOOKUP($A$9:$A$93,dt!$A$2:$F$78,3,FALSE)</f>
        <v>24</v>
      </c>
      <c r="D10" s="12">
        <f>VLOOKUP($A$9:$A$93,dt!$A$2:$F$78,4,FALSE)</f>
        <v>101</v>
      </c>
      <c r="E10" s="12">
        <f>VLOOKUP($A$9:$A$93,dt!$A$2:$F$78,5,FALSE)</f>
        <v>179</v>
      </c>
      <c r="F10" s="12">
        <f>VLOOKUP($A$9:$A$93,dt!$A$2:$F$78,6,FALSE)</f>
        <v>21</v>
      </c>
    </row>
    <row r="11" spans="1:6" ht="20.45" customHeight="1" outlineLevel="1">
      <c r="A11" s="16" t="s">
        <v>24</v>
      </c>
      <c r="B11" s="12">
        <f>VLOOKUP($A$9:$A$93,dt!$A$2:$F$78,2,FALSE)</f>
        <v>77</v>
      </c>
      <c r="C11" s="12">
        <f>VLOOKUP($A$9:$A$93,dt!$A$2:$F$78,3,FALSE)</f>
        <v>25</v>
      </c>
      <c r="D11" s="12">
        <f>VLOOKUP($A$9:$A$93,dt!$A$2:$F$78,4,FALSE)</f>
        <v>322</v>
      </c>
      <c r="E11" s="12">
        <f>VLOOKUP($A$9:$A$93,dt!$A$2:$F$78,5,FALSE)</f>
        <v>424</v>
      </c>
      <c r="F11" s="12">
        <f>VLOOKUP($A$9:$A$93,dt!$A$2:$F$78,6,FALSE)</f>
        <v>17</v>
      </c>
    </row>
    <row r="12" spans="1:6" ht="20.45" customHeight="1" outlineLevel="1">
      <c r="A12" s="16" t="s">
        <v>25</v>
      </c>
      <c r="B12" s="12">
        <f>VLOOKUP($A$9:$A$93,dt!$A$2:$F$78,2,FALSE)</f>
        <v>81</v>
      </c>
      <c r="C12" s="12">
        <f>VLOOKUP($A$9:$A$93,dt!$A$2:$F$78,3,FALSE)</f>
        <v>92</v>
      </c>
      <c r="D12" s="12">
        <f>VLOOKUP($A$9:$A$93,dt!$A$2:$F$78,4,FALSE)</f>
        <v>209</v>
      </c>
      <c r="E12" s="12">
        <f>VLOOKUP($A$9:$A$93,dt!$A$2:$F$78,5,FALSE)</f>
        <v>382</v>
      </c>
      <c r="F12" s="12">
        <f>VLOOKUP($A$9:$A$93,dt!$A$2:$F$78,6,FALSE)</f>
        <v>21</v>
      </c>
    </row>
    <row r="13" spans="1:6" ht="20.45" customHeight="1" outlineLevel="1">
      <c r="A13" s="16" t="s">
        <v>26</v>
      </c>
      <c r="B13" s="12">
        <f>VLOOKUP($A$9:$A$93,dt!$A$2:$F$78,2,FALSE)</f>
        <v>54</v>
      </c>
      <c r="C13" s="12">
        <f>VLOOKUP($A$9:$A$93,dt!$A$2:$F$78,3,FALSE)</f>
        <v>99</v>
      </c>
      <c r="D13" s="12">
        <f>VLOOKUP($A$9:$A$93,dt!$A$2:$F$78,4,FALSE)</f>
        <v>284</v>
      </c>
      <c r="E13" s="12">
        <f>VLOOKUP($A$9:$A$93,dt!$A$2:$F$78,5,FALSE)</f>
        <v>437</v>
      </c>
      <c r="F13" s="12">
        <f>VLOOKUP($A$9:$A$93,dt!$A$2:$F$78,6,FALSE)</f>
        <v>19</v>
      </c>
    </row>
    <row r="14" spans="1:6" ht="20.45" customHeight="1" outlineLevel="1">
      <c r="A14" s="16" t="s">
        <v>27</v>
      </c>
      <c r="B14" s="12">
        <f>VLOOKUP($A$9:$A$93,dt!$A$2:$F$78,2,FALSE)</f>
        <v>808</v>
      </c>
      <c r="C14" s="12">
        <f>VLOOKUP($A$9:$A$93,dt!$A$2:$F$78,3,FALSE)</f>
        <v>1036</v>
      </c>
      <c r="D14" s="12">
        <f>VLOOKUP($A$9:$A$93,dt!$A$2:$F$78,4,FALSE)</f>
        <v>3178</v>
      </c>
      <c r="E14" s="12">
        <f>VLOOKUP($A$9:$A$93,dt!$A$2:$F$78,5,FALSE)</f>
        <v>5022</v>
      </c>
      <c r="F14" s="12">
        <f>VLOOKUP($A$9:$A$93,dt!$A$2:$F$78,6,FALSE)</f>
        <v>130</v>
      </c>
    </row>
    <row r="15" spans="1:6" ht="20.45" customHeight="1" outlineLevel="1">
      <c r="A15" s="16" t="s">
        <v>28</v>
      </c>
      <c r="B15" s="12">
        <f>VLOOKUP($A$9:$A$93,dt!$A$2:$F$78,2,FALSE)</f>
        <v>59</v>
      </c>
      <c r="C15" s="12">
        <f>VLOOKUP($A$9:$A$93,dt!$A$2:$F$78,3,FALSE)</f>
        <v>125</v>
      </c>
      <c r="D15" s="12">
        <f>VLOOKUP($A$9:$A$93,dt!$A$2:$F$78,4,FALSE)</f>
        <v>173</v>
      </c>
      <c r="E15" s="12">
        <f>VLOOKUP($A$9:$A$93,dt!$A$2:$F$78,5,FALSE)</f>
        <v>357</v>
      </c>
      <c r="F15" s="12">
        <f>VLOOKUP($A$9:$A$93,dt!$A$2:$F$78,6,FALSE)</f>
        <v>18</v>
      </c>
    </row>
    <row r="16" spans="1:6" ht="20.45" customHeight="1" outlineLevel="1">
      <c r="A16" s="16" t="s">
        <v>29</v>
      </c>
      <c r="B16" s="12">
        <f>VLOOKUP($A$9:$A$93,dt!$A$2:$F$78,2,FALSE)</f>
        <v>520</v>
      </c>
      <c r="C16" s="12">
        <f>VLOOKUP($A$9:$A$93,dt!$A$2:$F$78,3,FALSE)</f>
        <v>820</v>
      </c>
      <c r="D16" s="12">
        <f>VLOOKUP($A$9:$A$93,dt!$A$2:$F$78,4,FALSE)</f>
        <v>2828</v>
      </c>
      <c r="E16" s="12">
        <f>VLOOKUP($A$9:$A$93,dt!$A$2:$F$78,5,FALSE)</f>
        <v>4168</v>
      </c>
      <c r="F16" s="12">
        <f>VLOOKUP($A$9:$A$93,dt!$A$2:$F$78,6,FALSE)</f>
        <v>135</v>
      </c>
    </row>
    <row r="17" spans="1:6" ht="20.45" customHeight="1" outlineLevel="1">
      <c r="A17" s="16" t="s">
        <v>30</v>
      </c>
      <c r="B17" s="12">
        <f>VLOOKUP($A$9:$A$93,dt!$A$2:$F$78,2,FALSE)</f>
        <v>441</v>
      </c>
      <c r="C17" s="12">
        <f>VLOOKUP($A$9:$A$93,dt!$A$2:$F$78,3,FALSE)</f>
        <v>391</v>
      </c>
      <c r="D17" s="12">
        <f>VLOOKUP($A$9:$A$93,dt!$A$2:$F$78,4,FALSE)</f>
        <v>1226</v>
      </c>
      <c r="E17" s="12">
        <f>VLOOKUP($A$9:$A$93,dt!$A$2:$F$78,5,FALSE)</f>
        <v>2058</v>
      </c>
      <c r="F17" s="12">
        <f>VLOOKUP($A$9:$A$93,dt!$A$2:$F$78,6,FALSE)</f>
        <v>62</v>
      </c>
    </row>
    <row r="18" spans="1:6" ht="20.45" customHeight="1">
      <c r="A18" s="15" t="s">
        <v>20</v>
      </c>
      <c r="B18" s="11">
        <f>SUM(B19:B27)</f>
        <v>1397</v>
      </c>
      <c r="C18" s="11">
        <f>SUM(C19:C27)</f>
        <v>1241</v>
      </c>
      <c r="D18" s="11">
        <f>SUM(D19:D27)</f>
        <v>3381</v>
      </c>
      <c r="E18" s="11">
        <f>SUM(E19:E27)</f>
        <v>6019</v>
      </c>
      <c r="F18" s="11">
        <f>SUM(F19:F27)</f>
        <v>317</v>
      </c>
    </row>
    <row r="19" spans="1:6" ht="20.45" customHeight="1" outlineLevel="1">
      <c r="A19" s="16" t="s">
        <v>31</v>
      </c>
      <c r="B19" s="12">
        <f>VLOOKUP($A$9:$A$93,dt!$A$2:$F$78,2,FALSE)</f>
        <v>36</v>
      </c>
      <c r="C19" s="12">
        <f>VLOOKUP($A$9:$A$93,dt!$A$2:$F$78,3,FALSE)</f>
        <v>305</v>
      </c>
      <c r="D19" s="12">
        <f>VLOOKUP($A$9:$A$93,dt!$A$2:$F$78,4,FALSE)</f>
        <v>34</v>
      </c>
      <c r="E19" s="12">
        <f>VLOOKUP($A$9:$A$93,dt!$A$2:$F$78,5,FALSE)</f>
        <v>375</v>
      </c>
      <c r="F19" s="12">
        <f>VLOOKUP($A$9:$A$93,dt!$A$2:$F$78,6,FALSE)</f>
        <v>9</v>
      </c>
    </row>
    <row r="20" spans="1:6" ht="20.45" customHeight="1" outlineLevel="1">
      <c r="A20" s="16" t="s">
        <v>32</v>
      </c>
      <c r="B20" s="12">
        <f>VLOOKUP($A$9:$A$93,dt!$A$2:$F$78,2,FALSE)</f>
        <v>307</v>
      </c>
      <c r="C20" s="12">
        <f>VLOOKUP($A$9:$A$93,dt!$A$2:$F$78,3,FALSE)</f>
        <v>208</v>
      </c>
      <c r="D20" s="12">
        <f>VLOOKUP($A$9:$A$93,dt!$A$2:$F$78,4,FALSE)</f>
        <v>1304</v>
      </c>
      <c r="E20" s="12">
        <f>VLOOKUP($A$9:$A$93,dt!$A$2:$F$78,5,FALSE)</f>
        <v>1819</v>
      </c>
      <c r="F20" s="12">
        <f>VLOOKUP($A$9:$A$93,dt!$A$2:$F$78,6,FALSE)</f>
        <v>90</v>
      </c>
    </row>
    <row r="21" spans="1:6" ht="20.45" customHeight="1" outlineLevel="1">
      <c r="A21" s="16" t="s">
        <v>33</v>
      </c>
      <c r="B21" s="12">
        <f>VLOOKUP($A$9:$A$93,dt!$A$2:$F$78,2,FALSE)</f>
        <v>56</v>
      </c>
      <c r="C21" s="12">
        <f>VLOOKUP($A$9:$A$93,dt!$A$2:$F$78,3,FALSE)</f>
        <v>5</v>
      </c>
      <c r="D21" s="12">
        <f>VLOOKUP($A$9:$A$93,dt!$A$2:$F$78,4,FALSE)</f>
        <v>125</v>
      </c>
      <c r="E21" s="12">
        <f>VLOOKUP($A$9:$A$93,dt!$A$2:$F$78,5,FALSE)</f>
        <v>186</v>
      </c>
      <c r="F21" s="12">
        <f>VLOOKUP($A$9:$A$93,dt!$A$2:$F$78,6,FALSE)</f>
        <v>9</v>
      </c>
    </row>
    <row r="22" spans="1:6" ht="20.45" customHeight="1" outlineLevel="1">
      <c r="A22" s="16" t="s">
        <v>34</v>
      </c>
      <c r="B22" s="12">
        <f>VLOOKUP($A$9:$A$93,dt!$A$2:$F$78,2,FALSE)</f>
        <v>38</v>
      </c>
      <c r="C22" s="12">
        <f>VLOOKUP($A$9:$A$93,dt!$A$2:$F$78,3,FALSE)</f>
        <v>5</v>
      </c>
      <c r="D22" s="12">
        <f>VLOOKUP($A$9:$A$93,dt!$A$2:$F$78,4,FALSE)</f>
        <v>41</v>
      </c>
      <c r="E22" s="12">
        <f>VLOOKUP($A$9:$A$93,dt!$A$2:$F$78,5,FALSE)</f>
        <v>84</v>
      </c>
      <c r="F22" s="12">
        <f>VLOOKUP($A$9:$A$93,dt!$A$2:$F$78,6,FALSE)</f>
        <v>4</v>
      </c>
    </row>
    <row r="23" spans="1:6" ht="20.45" customHeight="1" outlineLevel="1">
      <c r="A23" s="16" t="s">
        <v>35</v>
      </c>
      <c r="B23" s="12">
        <f>VLOOKUP($A$9:$A$93,dt!$A$2:$F$78,2,FALSE)</f>
        <v>31</v>
      </c>
      <c r="C23" s="12">
        <f>VLOOKUP($A$9:$A$93,dt!$A$2:$F$78,3,FALSE)</f>
        <v>29</v>
      </c>
      <c r="D23" s="12">
        <f>VLOOKUP($A$9:$A$93,dt!$A$2:$F$78,4,FALSE)</f>
        <v>54</v>
      </c>
      <c r="E23" s="12">
        <f>VLOOKUP($A$9:$A$93,dt!$A$2:$F$78,5,FALSE)</f>
        <v>114</v>
      </c>
      <c r="F23" s="12">
        <f>VLOOKUP($A$9:$A$93,dt!$A$2:$F$78,6,FALSE)</f>
        <v>8</v>
      </c>
    </row>
    <row r="24" spans="1:6" ht="20.45" customHeight="1" outlineLevel="1">
      <c r="A24" s="16" t="s">
        <v>36</v>
      </c>
      <c r="B24" s="12">
        <f>VLOOKUP($A$9:$A$93,dt!$A$2:$F$78,2,FALSE)</f>
        <v>434</v>
      </c>
      <c r="C24" s="12">
        <f>VLOOKUP($A$9:$A$93,dt!$A$2:$F$78,3,FALSE)</f>
        <v>214</v>
      </c>
      <c r="D24" s="12">
        <f>VLOOKUP($A$9:$A$93,dt!$A$2:$F$78,4,FALSE)</f>
        <v>809</v>
      </c>
      <c r="E24" s="12">
        <f>VLOOKUP($A$9:$A$93,dt!$A$2:$F$78,5,FALSE)</f>
        <v>1457</v>
      </c>
      <c r="F24" s="12">
        <f>VLOOKUP($A$9:$A$93,dt!$A$2:$F$78,6,FALSE)</f>
        <v>103</v>
      </c>
    </row>
    <row r="25" spans="1:6" ht="20.45" customHeight="1" outlineLevel="1">
      <c r="A25" s="16" t="s">
        <v>37</v>
      </c>
      <c r="B25" s="12">
        <f>VLOOKUP($A$9:$A$93,dt!$A$2:$F$78,2,FALSE)</f>
        <v>100</v>
      </c>
      <c r="C25" s="12">
        <f>VLOOKUP($A$9:$A$93,dt!$A$2:$F$78,3,FALSE)</f>
        <v>210</v>
      </c>
      <c r="D25" s="12">
        <f>VLOOKUP($A$9:$A$93,dt!$A$2:$F$78,4,FALSE)</f>
        <v>278</v>
      </c>
      <c r="E25" s="12">
        <f>VLOOKUP($A$9:$A$93,dt!$A$2:$F$78,5,FALSE)</f>
        <v>588</v>
      </c>
      <c r="F25" s="12">
        <f>VLOOKUP($A$9:$A$93,dt!$A$2:$F$78,6,FALSE)</f>
        <v>34</v>
      </c>
    </row>
    <row r="26" spans="1:6" ht="20.45" customHeight="1" outlineLevel="1">
      <c r="A26" s="16" t="s">
        <v>38</v>
      </c>
      <c r="B26" s="12">
        <f>VLOOKUP($A$9:$A$93,dt!$A$2:$F$78,2,FALSE)</f>
        <v>133</v>
      </c>
      <c r="C26" s="12">
        <f>VLOOKUP($A$9:$A$93,dt!$A$2:$F$78,3,FALSE)</f>
        <v>122</v>
      </c>
      <c r="D26" s="12">
        <f>VLOOKUP($A$9:$A$93,dt!$A$2:$F$78,4,FALSE)</f>
        <v>251</v>
      </c>
      <c r="E26" s="12">
        <f>VLOOKUP($A$9:$A$93,dt!$A$2:$F$78,5,FALSE)</f>
        <v>506</v>
      </c>
      <c r="F26" s="12">
        <f>VLOOKUP($A$9:$A$93,dt!$A$2:$F$78,6,FALSE)</f>
        <v>19</v>
      </c>
    </row>
    <row r="27" spans="1:6" ht="20.45" customHeight="1" outlineLevel="1">
      <c r="A27" s="16" t="s">
        <v>39</v>
      </c>
      <c r="B27" s="12">
        <f>VLOOKUP($A$9:$A$93,dt!$A$2:$F$78,2,FALSE)</f>
        <v>262</v>
      </c>
      <c r="C27" s="12">
        <f>VLOOKUP($A$9:$A$93,dt!$A$2:$F$78,3,FALSE)</f>
        <v>143</v>
      </c>
      <c r="D27" s="12">
        <f>VLOOKUP($A$9:$A$93,dt!$A$2:$F$78,4,FALSE)</f>
        <v>485</v>
      </c>
      <c r="E27" s="12">
        <f>VLOOKUP($A$9:$A$93,dt!$A$2:$F$78,5,FALSE)</f>
        <v>890</v>
      </c>
      <c r="F27" s="12">
        <f>VLOOKUP($A$9:$A$93,dt!$A$2:$F$78,6,FALSE)</f>
        <v>41</v>
      </c>
    </row>
    <row r="28" spans="1:6" ht="20.45" customHeight="1">
      <c r="A28" s="15" t="s">
        <v>8</v>
      </c>
      <c r="B28" s="11">
        <f>SUM(B29:B36)</f>
        <v>1659</v>
      </c>
      <c r="C28" s="11">
        <f>SUM(C29:C36)</f>
        <v>2133</v>
      </c>
      <c r="D28" s="11">
        <f>SUM(D29:D36)</f>
        <v>5698</v>
      </c>
      <c r="E28" s="11">
        <f>SUM(E29:E36)</f>
        <v>9490</v>
      </c>
      <c r="F28" s="11">
        <f>SUM(F29:F36)</f>
        <v>467</v>
      </c>
    </row>
    <row r="29" spans="1:6" ht="20.45" customHeight="1" outlineLevel="1">
      <c r="A29" s="16" t="s">
        <v>40</v>
      </c>
      <c r="B29" s="12">
        <f>VLOOKUP($A$9:$A$93,dt!$A$2:$F$78,2,FALSE)</f>
        <v>791</v>
      </c>
      <c r="C29" s="12">
        <f>VLOOKUP($A$9:$A$93,dt!$A$2:$F$78,3,FALSE)</f>
        <v>778</v>
      </c>
      <c r="D29" s="12">
        <f>VLOOKUP($A$9:$A$93,dt!$A$2:$F$78,4,FALSE)</f>
        <v>2621</v>
      </c>
      <c r="E29" s="12">
        <f>VLOOKUP($A$9:$A$93,dt!$A$2:$F$78,5,FALSE)</f>
        <v>4190</v>
      </c>
      <c r="F29" s="12">
        <f>VLOOKUP($A$9:$A$93,dt!$A$2:$F$78,6,FALSE)</f>
        <v>167</v>
      </c>
    </row>
    <row r="30" spans="1:6" ht="20.45" customHeight="1" outlineLevel="1">
      <c r="A30" s="16" t="s">
        <v>41</v>
      </c>
      <c r="B30" s="12">
        <f>VLOOKUP($A$9:$A$93,dt!$A$2:$F$78,2,FALSE)</f>
        <v>332</v>
      </c>
      <c r="C30" s="12">
        <f>VLOOKUP($A$9:$A$93,dt!$A$2:$F$78,3,FALSE)</f>
        <v>396</v>
      </c>
      <c r="D30" s="12">
        <f>VLOOKUP($A$9:$A$93,dt!$A$2:$F$78,4,FALSE)</f>
        <v>1039</v>
      </c>
      <c r="E30" s="12">
        <f>VLOOKUP($A$9:$A$93,dt!$A$2:$F$78,5,FALSE)</f>
        <v>1767</v>
      </c>
      <c r="F30" s="12">
        <f>VLOOKUP($A$9:$A$93,dt!$A$2:$F$78,6,FALSE)</f>
        <v>113</v>
      </c>
    </row>
    <row r="31" spans="1:6" ht="20.45" customHeight="1" outlineLevel="1">
      <c r="A31" s="16" t="s">
        <v>42</v>
      </c>
      <c r="B31" s="12">
        <f>VLOOKUP($A$9:$A$93,dt!$A$2:$F$78,2,FALSE)</f>
        <v>99</v>
      </c>
      <c r="C31" s="12">
        <f>VLOOKUP($A$9:$A$93,dt!$A$2:$F$78,3,FALSE)</f>
        <v>104</v>
      </c>
      <c r="D31" s="12">
        <f>VLOOKUP($A$9:$A$93,dt!$A$2:$F$78,4,FALSE)</f>
        <v>462</v>
      </c>
      <c r="E31" s="12">
        <f>VLOOKUP($A$9:$A$93,dt!$A$2:$F$78,5,FALSE)</f>
        <v>665</v>
      </c>
      <c r="F31" s="12">
        <f>VLOOKUP($A$9:$A$93,dt!$A$2:$F$78,6,FALSE)</f>
        <v>41</v>
      </c>
    </row>
    <row r="32" spans="1:6" ht="20.45" customHeight="1" outlineLevel="1">
      <c r="A32" s="16" t="s">
        <v>43</v>
      </c>
      <c r="B32" s="12">
        <f>VLOOKUP($A$9:$A$93,dt!$A$2:$F$78,2,FALSE)</f>
        <v>138</v>
      </c>
      <c r="C32" s="12">
        <f>VLOOKUP($A$9:$A$93,dt!$A$2:$F$78,3,FALSE)</f>
        <v>254</v>
      </c>
      <c r="D32" s="12">
        <f>VLOOKUP($A$9:$A$93,dt!$A$2:$F$78,4,FALSE)</f>
        <v>494</v>
      </c>
      <c r="E32" s="12">
        <f>VLOOKUP($A$9:$A$93,dt!$A$2:$F$78,5,FALSE)</f>
        <v>886</v>
      </c>
      <c r="F32" s="12">
        <f>VLOOKUP($A$9:$A$93,dt!$A$2:$F$78,6,FALSE)</f>
        <v>26</v>
      </c>
    </row>
    <row r="33" spans="1:6" ht="20.45" customHeight="1" outlineLevel="1">
      <c r="A33" s="16" t="s">
        <v>44</v>
      </c>
      <c r="B33" s="12">
        <f>VLOOKUP($A$9:$A$93,dt!$A$2:$F$78,2,FALSE)</f>
        <v>103</v>
      </c>
      <c r="C33" s="12">
        <f>VLOOKUP($A$9:$A$93,dt!$A$2:$F$78,3,FALSE)</f>
        <v>264</v>
      </c>
      <c r="D33" s="12">
        <f>VLOOKUP($A$9:$A$93,dt!$A$2:$F$78,4,FALSE)</f>
        <v>375</v>
      </c>
      <c r="E33" s="12">
        <f>VLOOKUP($A$9:$A$93,dt!$A$2:$F$78,5,FALSE)</f>
        <v>742</v>
      </c>
      <c r="F33" s="12">
        <f>VLOOKUP($A$9:$A$93,dt!$A$2:$F$78,6,FALSE)</f>
        <v>49</v>
      </c>
    </row>
    <row r="34" spans="1:6" ht="20.45" customHeight="1" outlineLevel="1">
      <c r="A34" s="16" t="s">
        <v>45</v>
      </c>
      <c r="B34" s="12">
        <f>VLOOKUP($A$9:$A$93,dt!$A$2:$F$78,2,FALSE)</f>
        <v>21</v>
      </c>
      <c r="C34" s="12">
        <f>VLOOKUP($A$9:$A$93,dt!$A$2:$F$78,3,FALSE)</f>
        <v>2</v>
      </c>
      <c r="D34" s="12">
        <f>VLOOKUP($A$9:$A$93,dt!$A$2:$F$78,4,FALSE)</f>
        <v>79</v>
      </c>
      <c r="E34" s="12">
        <f>VLOOKUP($A$9:$A$93,dt!$A$2:$F$78,5,FALSE)</f>
        <v>102</v>
      </c>
      <c r="F34" s="12">
        <f>VLOOKUP($A$9:$A$93,dt!$A$2:$F$78,6,FALSE)</f>
        <v>5</v>
      </c>
    </row>
    <row r="35" spans="1:6" ht="20.45" customHeight="1" outlineLevel="1">
      <c r="A35" s="16" t="s">
        <v>46</v>
      </c>
      <c r="B35" s="12">
        <f>VLOOKUP($A$9:$A$93,dt!$A$2:$F$78,2,FALSE)</f>
        <v>162</v>
      </c>
      <c r="C35" s="12">
        <f>VLOOKUP($A$9:$A$93,dt!$A$2:$F$78,3,FALSE)</f>
        <v>307</v>
      </c>
      <c r="D35" s="12">
        <f>VLOOKUP($A$9:$A$93,dt!$A$2:$F$78,4,FALSE)</f>
        <v>588</v>
      </c>
      <c r="E35" s="12">
        <f>VLOOKUP($A$9:$A$93,dt!$A$2:$F$78,5,FALSE)</f>
        <v>1057</v>
      </c>
      <c r="F35" s="12">
        <f>VLOOKUP($A$9:$A$93,dt!$A$2:$F$78,6,FALSE)</f>
        <v>60</v>
      </c>
    </row>
    <row r="36" spans="1:6" ht="20.45" customHeight="1" outlineLevel="1">
      <c r="A36" s="16" t="s">
        <v>47</v>
      </c>
      <c r="B36" s="12">
        <f>VLOOKUP($A$9:$A$93,dt!$A$2:$F$78,2,FALSE)</f>
        <v>13</v>
      </c>
      <c r="C36" s="12">
        <f>VLOOKUP($A$9:$A$93,dt!$A$2:$F$78,3,FALSE)</f>
        <v>28</v>
      </c>
      <c r="D36" s="12">
        <f>VLOOKUP($A$9:$A$93,dt!$A$2:$F$78,4,FALSE)</f>
        <v>40</v>
      </c>
      <c r="E36" s="12">
        <f>VLOOKUP($A$9:$A$93,dt!$A$2:$F$78,5,FALSE)</f>
        <v>81</v>
      </c>
      <c r="F36" s="12">
        <f>VLOOKUP($A$9:$A$93,dt!$A$2:$F$78,6,FALSE)</f>
        <v>6</v>
      </c>
    </row>
    <row r="37" spans="1:6" ht="20.45" customHeight="1">
      <c r="A37" s="15" t="s">
        <v>9</v>
      </c>
      <c r="B37" s="11">
        <f>SUM(B38:B49)</f>
        <v>662</v>
      </c>
      <c r="C37" s="11">
        <f>SUM(C38:C49)</f>
        <v>637</v>
      </c>
      <c r="D37" s="11">
        <f>SUM(D38:D49)</f>
        <v>1525</v>
      </c>
      <c r="E37" s="11">
        <f>SUM(E38:E49)</f>
        <v>2824</v>
      </c>
      <c r="F37" s="11">
        <f>SUM(F38:F49)</f>
        <v>217</v>
      </c>
    </row>
    <row r="38" spans="1:6" ht="20.45" customHeight="1" outlineLevel="1">
      <c r="A38" s="16" t="s">
        <v>48</v>
      </c>
      <c r="B38" s="12">
        <f>VLOOKUP($A$9:$A$93,dt!$A$2:$F$78,2,FALSE)</f>
        <v>16</v>
      </c>
      <c r="C38" s="12">
        <f>VLOOKUP($A$9:$A$93,dt!$A$2:$F$78,3,FALSE)</f>
        <v>12</v>
      </c>
      <c r="D38" s="12">
        <f>VLOOKUP($A$9:$A$93,dt!$A$2:$F$78,4,FALSE)</f>
        <v>36</v>
      </c>
      <c r="E38" s="12">
        <f>VLOOKUP($A$9:$A$93,dt!$A$2:$F$78,5,FALSE)</f>
        <v>64</v>
      </c>
      <c r="F38" s="12">
        <f>VLOOKUP($A$9:$A$93,dt!$A$2:$F$78,6,FALSE)</f>
        <v>4</v>
      </c>
    </row>
    <row r="39" spans="1:6" ht="20.45" customHeight="1" outlineLevel="1">
      <c r="A39" s="16" t="s">
        <v>49</v>
      </c>
      <c r="B39" s="12">
        <f>VLOOKUP($A$9:$A$93,dt!$A$2:$F$78,2,FALSE)</f>
        <v>43</v>
      </c>
      <c r="C39" s="12">
        <f>VLOOKUP($A$9:$A$93,dt!$A$2:$F$78,3,FALSE)</f>
        <v>21</v>
      </c>
      <c r="D39" s="12">
        <f>VLOOKUP($A$9:$A$93,dt!$A$2:$F$78,4,FALSE)</f>
        <v>61</v>
      </c>
      <c r="E39" s="12">
        <f>VLOOKUP($A$9:$A$93,dt!$A$2:$F$78,5,FALSE)</f>
        <v>125</v>
      </c>
      <c r="F39" s="12">
        <f>VLOOKUP($A$9:$A$93,dt!$A$2:$F$78,6,FALSE)</f>
        <v>6</v>
      </c>
    </row>
    <row r="40" spans="1:6" ht="20.45" customHeight="1" outlineLevel="1">
      <c r="A40" s="16" t="s">
        <v>50</v>
      </c>
      <c r="B40" s="12">
        <f>VLOOKUP($A$9:$A$93,dt!$A$2:$F$78,2,FALSE)</f>
        <v>55</v>
      </c>
      <c r="C40" s="12">
        <f>VLOOKUP($A$9:$A$93,dt!$A$2:$F$78,3,FALSE)</f>
        <v>59</v>
      </c>
      <c r="D40" s="12">
        <f>VLOOKUP($A$9:$A$93,dt!$A$2:$F$78,4,FALSE)</f>
        <v>94</v>
      </c>
      <c r="E40" s="12">
        <f>VLOOKUP($A$9:$A$93,dt!$A$2:$F$78,5,FALSE)</f>
        <v>208</v>
      </c>
      <c r="F40" s="12">
        <f>VLOOKUP($A$9:$A$93,dt!$A$2:$F$78,6,FALSE)</f>
        <v>33</v>
      </c>
    </row>
    <row r="41" spans="1:6" ht="20.45" customHeight="1" outlineLevel="1">
      <c r="A41" s="16" t="s">
        <v>51</v>
      </c>
      <c r="B41" s="12">
        <f>VLOOKUP($A$9:$A$93,dt!$A$2:$F$78,2,FALSE)</f>
        <v>86</v>
      </c>
      <c r="C41" s="12">
        <f>VLOOKUP($A$9:$A$93,dt!$A$2:$F$78,3,FALSE)</f>
        <v>136</v>
      </c>
      <c r="D41" s="12">
        <f>VLOOKUP($A$9:$A$93,dt!$A$2:$F$78,4,FALSE)</f>
        <v>232</v>
      </c>
      <c r="E41" s="12">
        <f>VLOOKUP($A$9:$A$93,dt!$A$2:$F$78,5,FALSE)</f>
        <v>454</v>
      </c>
      <c r="F41" s="12">
        <f>VLOOKUP($A$9:$A$93,dt!$A$2:$F$78,6,FALSE)</f>
        <v>34</v>
      </c>
    </row>
    <row r="42" spans="1:6" ht="20.45" customHeight="1" outlineLevel="1">
      <c r="A42" s="16" t="s">
        <v>52</v>
      </c>
      <c r="B42" s="12">
        <f>VLOOKUP($A$9:$A$93,dt!$A$2:$F$78,2,FALSE)</f>
        <v>54</v>
      </c>
      <c r="C42" s="12">
        <f>VLOOKUP($A$9:$A$93,dt!$A$2:$F$78,3,FALSE)</f>
        <v>88</v>
      </c>
      <c r="D42" s="12">
        <f>VLOOKUP($A$9:$A$93,dt!$A$2:$F$78,4,FALSE)</f>
        <v>216</v>
      </c>
      <c r="E42" s="12">
        <f>VLOOKUP($A$9:$A$93,dt!$A$2:$F$78,5,FALSE)</f>
        <v>358</v>
      </c>
      <c r="F42" s="12">
        <f>VLOOKUP($A$9:$A$93,dt!$A$2:$F$78,6,FALSE)</f>
        <v>20</v>
      </c>
    </row>
    <row r="43" spans="1:6" ht="20.45" customHeight="1" outlineLevel="1">
      <c r="A43" s="16" t="s">
        <v>53</v>
      </c>
      <c r="B43" s="12">
        <f>VLOOKUP($A$9:$A$93,dt!$A$2:$F$78,2,FALSE)</f>
        <v>102</v>
      </c>
      <c r="C43" s="12">
        <f>VLOOKUP($A$9:$A$93,dt!$A$2:$F$78,3,FALSE)</f>
        <v>80</v>
      </c>
      <c r="D43" s="12">
        <f>VLOOKUP($A$9:$A$93,dt!$A$2:$F$78,4,FALSE)</f>
        <v>169</v>
      </c>
      <c r="E43" s="12">
        <f>VLOOKUP($A$9:$A$93,dt!$A$2:$F$78,5,FALSE)</f>
        <v>351</v>
      </c>
      <c r="F43" s="12">
        <f>VLOOKUP($A$9:$A$93,dt!$A$2:$F$78,6,FALSE)</f>
        <v>15</v>
      </c>
    </row>
    <row r="44" spans="1:6" ht="20.45" customHeight="1" outlineLevel="1">
      <c r="A44" s="16" t="s">
        <v>54</v>
      </c>
      <c r="B44" s="12">
        <f>VLOOKUP($A$9:$A$93,dt!$A$2:$F$78,2,FALSE)</f>
        <v>76</v>
      </c>
      <c r="C44" s="12">
        <f>VLOOKUP($A$9:$A$93,dt!$A$2:$F$78,3,FALSE)</f>
        <v>55</v>
      </c>
      <c r="D44" s="12">
        <f>VLOOKUP($A$9:$A$93,dt!$A$2:$F$78,4,FALSE)</f>
        <v>251</v>
      </c>
      <c r="E44" s="12">
        <f>VLOOKUP($A$9:$A$93,dt!$A$2:$F$78,5,FALSE)</f>
        <v>382</v>
      </c>
      <c r="F44" s="12">
        <f>VLOOKUP($A$9:$A$93,dt!$A$2:$F$78,6,FALSE)</f>
        <v>22</v>
      </c>
    </row>
    <row r="45" spans="1:6" ht="20.45" customHeight="1" outlineLevel="1">
      <c r="A45" s="16" t="s">
        <v>55</v>
      </c>
      <c r="B45" s="12">
        <f>VLOOKUP($A$9:$A$93,dt!$A$2:$F$78,2,FALSE)</f>
        <v>81</v>
      </c>
      <c r="C45" s="12">
        <f>VLOOKUP($A$9:$A$93,dt!$A$2:$F$78,3,FALSE)</f>
        <v>82</v>
      </c>
      <c r="D45" s="12">
        <f>VLOOKUP($A$9:$A$93,dt!$A$2:$F$78,4,FALSE)</f>
        <v>157</v>
      </c>
      <c r="E45" s="12">
        <f>VLOOKUP($A$9:$A$93,dt!$A$2:$F$78,5,FALSE)</f>
        <v>320</v>
      </c>
      <c r="F45" s="12">
        <f>VLOOKUP($A$9:$A$93,dt!$A$2:$F$78,6,FALSE)</f>
        <v>36</v>
      </c>
    </row>
    <row r="46" spans="1:6" ht="20.45" customHeight="1" outlineLevel="1">
      <c r="A46" s="16" t="s">
        <v>56</v>
      </c>
      <c r="B46" s="12">
        <f>VLOOKUP($A$9:$A$93,dt!$A$2:$F$78,2,FALSE)</f>
        <v>29</v>
      </c>
      <c r="C46" s="12">
        <f>VLOOKUP($A$9:$A$93,dt!$A$2:$F$78,3,FALSE)</f>
        <v>29</v>
      </c>
      <c r="D46" s="12">
        <f>VLOOKUP($A$9:$A$93,dt!$A$2:$F$78,4,FALSE)</f>
        <v>59</v>
      </c>
      <c r="E46" s="12">
        <f>VLOOKUP($A$9:$A$93,dt!$A$2:$F$78,5,FALSE)</f>
        <v>117</v>
      </c>
      <c r="F46" s="12">
        <f>VLOOKUP($A$9:$A$93,dt!$A$2:$F$78,6,FALSE)</f>
        <v>16</v>
      </c>
    </row>
    <row r="47" spans="1:6" ht="20.45" customHeight="1" outlineLevel="1">
      <c r="A47" s="16" t="s">
        <v>57</v>
      </c>
      <c r="B47" s="12">
        <f>VLOOKUP($A$9:$A$93,dt!$A$2:$F$78,2,FALSE)</f>
        <v>65</v>
      </c>
      <c r="C47" s="12">
        <f>VLOOKUP($A$9:$A$93,dt!$A$2:$F$78,3,FALSE)</f>
        <v>44</v>
      </c>
      <c r="D47" s="12">
        <f>VLOOKUP($A$9:$A$93,dt!$A$2:$F$78,4,FALSE)</f>
        <v>118</v>
      </c>
      <c r="E47" s="12">
        <f>VLOOKUP($A$9:$A$93,dt!$A$2:$F$78,5,FALSE)</f>
        <v>227</v>
      </c>
      <c r="F47" s="12">
        <f>VLOOKUP($A$9:$A$93,dt!$A$2:$F$78,6,FALSE)</f>
        <v>17</v>
      </c>
    </row>
    <row r="48" spans="1:6" ht="20.45" customHeight="1" outlineLevel="1">
      <c r="A48" s="16" t="s">
        <v>58</v>
      </c>
      <c r="B48" s="12">
        <f>VLOOKUP($A$9:$A$93,dt!$A$2:$F$78,2,FALSE)</f>
        <v>34</v>
      </c>
      <c r="C48" s="12">
        <f>VLOOKUP($A$9:$A$93,dt!$A$2:$F$78,3,FALSE)</f>
        <v>24</v>
      </c>
      <c r="D48" s="12">
        <f>VLOOKUP($A$9:$A$93,dt!$A$2:$F$78,4,FALSE)</f>
        <v>104</v>
      </c>
      <c r="E48" s="12">
        <f>VLOOKUP($A$9:$A$93,dt!$A$2:$F$78,5,FALSE)</f>
        <v>162</v>
      </c>
      <c r="F48" s="12">
        <f>VLOOKUP($A$9:$A$93,dt!$A$2:$F$78,6,FALSE)</f>
        <v>8</v>
      </c>
    </row>
    <row r="49" spans="1:6" ht="20.45" customHeight="1" outlineLevel="1">
      <c r="A49" s="16" t="s">
        <v>59</v>
      </c>
      <c r="B49" s="12">
        <f>VLOOKUP($A$9:$A$93,dt!$A$2:$F$78,2,FALSE)</f>
        <v>21</v>
      </c>
      <c r="C49" s="12">
        <f>VLOOKUP($A$9:$A$93,dt!$A$2:$F$78,3,FALSE)</f>
        <v>7</v>
      </c>
      <c r="D49" s="12">
        <f>VLOOKUP($A$9:$A$93,dt!$A$2:$F$78,4,FALSE)</f>
        <v>28</v>
      </c>
      <c r="E49" s="12">
        <f>VLOOKUP($A$9:$A$93,dt!$A$2:$F$78,5,FALSE)</f>
        <v>56</v>
      </c>
      <c r="F49" s="12">
        <f>VLOOKUP($A$9:$A$93,dt!$A$2:$F$78,6,FALSE)</f>
        <v>6</v>
      </c>
    </row>
    <row r="50" spans="1:6" ht="20.45" customHeight="1">
      <c r="A50" s="15" t="s">
        <v>10</v>
      </c>
      <c r="B50" s="11">
        <f>SUM(B51:B58)</f>
        <v>870</v>
      </c>
      <c r="C50" s="11">
        <f>SUM(C51:C58)</f>
        <v>565</v>
      </c>
      <c r="D50" s="11">
        <f>SUM(D51:D58)</f>
        <v>1384</v>
      </c>
      <c r="E50" s="11">
        <f>SUM(E51:E58)</f>
        <v>2819</v>
      </c>
      <c r="F50" s="11">
        <f>SUM(F51:F58)</f>
        <v>181</v>
      </c>
    </row>
    <row r="51" spans="1:6" ht="20.45" customHeight="1" outlineLevel="1">
      <c r="A51" s="16" t="s">
        <v>60</v>
      </c>
      <c r="B51" s="12">
        <f>VLOOKUP($A$9:$A$93,dt!$A$2:$F$78,2,FALSE)</f>
        <v>241</v>
      </c>
      <c r="C51" s="12">
        <f>VLOOKUP($A$9:$A$93,dt!$A$2:$F$78,3,FALSE)</f>
        <v>64</v>
      </c>
      <c r="D51" s="12">
        <f>VLOOKUP($A$9:$A$93,dt!$A$2:$F$78,4,FALSE)</f>
        <v>186</v>
      </c>
      <c r="E51" s="12">
        <f>VLOOKUP($A$9:$A$93,dt!$A$2:$F$78,5,FALSE)</f>
        <v>491</v>
      </c>
      <c r="F51" s="12">
        <f>VLOOKUP($A$9:$A$93,dt!$A$2:$F$78,6,FALSE)</f>
        <v>63</v>
      </c>
    </row>
    <row r="52" spans="1:6" ht="20.45" customHeight="1" outlineLevel="1">
      <c r="A52" s="16" t="s">
        <v>61</v>
      </c>
      <c r="B52" s="12">
        <f>VLOOKUP($A$9:$A$93,dt!$A$2:$F$78,2,FALSE)</f>
        <v>20</v>
      </c>
      <c r="C52" s="12">
        <f>VLOOKUP($A$9:$A$93,dt!$A$2:$F$78,3,FALSE)</f>
        <v>81</v>
      </c>
      <c r="D52" s="12">
        <f>VLOOKUP($A$9:$A$93,dt!$A$2:$F$78,4,FALSE)</f>
        <v>104</v>
      </c>
      <c r="E52" s="12">
        <f>VLOOKUP($A$9:$A$93,dt!$A$2:$F$78,5,FALSE)</f>
        <v>205</v>
      </c>
      <c r="F52" s="12">
        <f>VLOOKUP($A$9:$A$93,dt!$A$2:$F$78,6,FALSE)</f>
        <v>7</v>
      </c>
    </row>
    <row r="53" spans="1:6" ht="20.45" customHeight="1" outlineLevel="1">
      <c r="A53" s="16" t="s">
        <v>62</v>
      </c>
      <c r="B53" s="12">
        <f>VLOOKUP($A$9:$A$93,dt!$A$2:$F$78,2,FALSE)</f>
        <v>117</v>
      </c>
      <c r="C53" s="12">
        <f>VLOOKUP($A$9:$A$93,dt!$A$2:$F$78,3,FALSE)</f>
        <v>73</v>
      </c>
      <c r="D53" s="12">
        <f>VLOOKUP($A$9:$A$93,dt!$A$2:$F$78,4,FALSE)</f>
        <v>474</v>
      </c>
      <c r="E53" s="12">
        <f>VLOOKUP($A$9:$A$93,dt!$A$2:$F$78,5,FALSE)</f>
        <v>664</v>
      </c>
      <c r="F53" s="12">
        <f>VLOOKUP($A$9:$A$93,dt!$A$2:$F$78,6,FALSE)</f>
        <v>24</v>
      </c>
    </row>
    <row r="54" spans="1:6" ht="20.45" customHeight="1" outlineLevel="1">
      <c r="A54" s="16" t="s">
        <v>63</v>
      </c>
      <c r="B54" s="12">
        <f>VLOOKUP($A$9:$A$93,dt!$A$2:$F$78,2,FALSE)</f>
        <v>9</v>
      </c>
      <c r="C54" s="12">
        <f>VLOOKUP($A$9:$A$93,dt!$A$2:$F$78,3,FALSE)</f>
        <v>44</v>
      </c>
      <c r="D54" s="12">
        <f>VLOOKUP($A$9:$A$93,dt!$A$2:$F$78,4,FALSE)</f>
        <v>26</v>
      </c>
      <c r="E54" s="12">
        <f>VLOOKUP($A$9:$A$93,dt!$A$2:$F$78,5,FALSE)</f>
        <v>79</v>
      </c>
      <c r="F54" s="12">
        <f>VLOOKUP($A$9:$A$93,dt!$A$2:$F$78,6,FALSE)</f>
        <v>5</v>
      </c>
    </row>
    <row r="55" spans="1:6" ht="20.45" customHeight="1" outlineLevel="1">
      <c r="A55" s="16" t="s">
        <v>64</v>
      </c>
      <c r="B55" s="12">
        <f>VLOOKUP($A$9:$A$93,dt!$A$2:$F$78,2,FALSE)</f>
        <v>55</v>
      </c>
      <c r="C55" s="12">
        <f>VLOOKUP($A$9:$A$93,dt!$A$2:$F$78,3,FALSE)</f>
        <v>90</v>
      </c>
      <c r="D55" s="12">
        <f>VLOOKUP($A$9:$A$93,dt!$A$2:$F$78,4,FALSE)</f>
        <v>80</v>
      </c>
      <c r="E55" s="12">
        <f>VLOOKUP($A$9:$A$93,dt!$A$2:$F$78,5,FALSE)</f>
        <v>225</v>
      </c>
      <c r="F55" s="12">
        <f>VLOOKUP($A$9:$A$93,dt!$A$2:$F$78,6,FALSE)</f>
        <v>14</v>
      </c>
    </row>
    <row r="56" spans="1:6" ht="20.45" customHeight="1" outlineLevel="1">
      <c r="A56" s="16" t="s">
        <v>65</v>
      </c>
      <c r="B56" s="12">
        <f>VLOOKUP($A$9:$A$93,dt!$A$2:$F$78,2,FALSE)</f>
        <v>179</v>
      </c>
      <c r="C56" s="12">
        <f>VLOOKUP($A$9:$A$93,dt!$A$2:$F$78,3,FALSE)</f>
        <v>83</v>
      </c>
      <c r="D56" s="12">
        <f>VLOOKUP($A$9:$A$93,dt!$A$2:$F$78,4,FALSE)</f>
        <v>223</v>
      </c>
      <c r="E56" s="12">
        <f>VLOOKUP($A$9:$A$93,dt!$A$2:$F$78,5,FALSE)</f>
        <v>485</v>
      </c>
      <c r="F56" s="12">
        <f>VLOOKUP($A$9:$A$93,dt!$A$2:$F$78,6,FALSE)</f>
        <v>16</v>
      </c>
    </row>
    <row r="57" spans="1:6" ht="20.45" customHeight="1" outlineLevel="1">
      <c r="A57" s="16" t="s">
        <v>66</v>
      </c>
      <c r="B57" s="12">
        <f>VLOOKUP($A$9:$A$93,dt!$A$2:$F$78,2,FALSE)</f>
        <v>137</v>
      </c>
      <c r="C57" s="12">
        <f>VLOOKUP($A$9:$A$93,dt!$A$2:$F$78,3,FALSE)</f>
        <v>126</v>
      </c>
      <c r="D57" s="12">
        <f>VLOOKUP($A$9:$A$93,dt!$A$2:$F$78,4,FALSE)</f>
        <v>257</v>
      </c>
      <c r="E57" s="12">
        <f>VLOOKUP($A$9:$A$93,dt!$A$2:$F$78,5,FALSE)</f>
        <v>520</v>
      </c>
      <c r="F57" s="12">
        <f>VLOOKUP($A$9:$A$93,dt!$A$2:$F$78,6,FALSE)</f>
        <v>37</v>
      </c>
    </row>
    <row r="58" spans="1:6" ht="20.45" customHeight="1" outlineLevel="1">
      <c r="A58" s="16" t="s">
        <v>67</v>
      </c>
      <c r="B58" s="12">
        <f>VLOOKUP($A$9:$A$93,dt!$A$2:$F$78,2,FALSE)</f>
        <v>112</v>
      </c>
      <c r="C58" s="12">
        <f>VLOOKUP($A$9:$A$93,dt!$A$2:$F$78,3,FALSE)</f>
        <v>4</v>
      </c>
      <c r="D58" s="12">
        <f>VLOOKUP($A$9:$A$93,dt!$A$2:$F$78,4,FALSE)</f>
        <v>34</v>
      </c>
      <c r="E58" s="12">
        <f>VLOOKUP($A$9:$A$93,dt!$A$2:$F$78,5,FALSE)</f>
        <v>150</v>
      </c>
      <c r="F58" s="12">
        <f>VLOOKUP($A$9:$A$93,dt!$A$2:$F$78,6,FALSE)</f>
        <v>15</v>
      </c>
    </row>
    <row r="59" spans="1:6" ht="20.45" customHeight="1">
      <c r="A59" s="15" t="s">
        <v>11</v>
      </c>
      <c r="B59" s="11">
        <f>SUM(B60:B68)</f>
        <v>4396</v>
      </c>
      <c r="C59" s="11">
        <f>SUM(C60:C68)</f>
        <v>5612</v>
      </c>
      <c r="D59" s="11">
        <f>SUM(D60:D68)</f>
        <v>12435</v>
      </c>
      <c r="E59" s="11">
        <f>SUM(E60:E68)</f>
        <v>22443</v>
      </c>
      <c r="F59" s="11">
        <f>SUM(F60:F68)</f>
        <v>641</v>
      </c>
    </row>
    <row r="60" spans="1:6" ht="20.45" customHeight="1" outlineLevel="1">
      <c r="A60" s="16" t="s">
        <v>68</v>
      </c>
      <c r="B60" s="12">
        <f>VLOOKUP($A$9:$A$93,dt!$A$2:$F$78,2,FALSE)</f>
        <v>53</v>
      </c>
      <c r="C60" s="12">
        <f>VLOOKUP($A$9:$A$93,dt!$A$2:$F$78,3,FALSE)</f>
        <v>56</v>
      </c>
      <c r="D60" s="12">
        <f>VLOOKUP($A$9:$A$93,dt!$A$2:$F$78,4,FALSE)</f>
        <v>125</v>
      </c>
      <c r="E60" s="12">
        <f>VLOOKUP($A$9:$A$93,dt!$A$2:$F$78,5,FALSE)</f>
        <v>234</v>
      </c>
      <c r="F60" s="12">
        <f>VLOOKUP($A$9:$A$93,dt!$A$2:$F$78,6,FALSE)</f>
        <v>11</v>
      </c>
    </row>
    <row r="61" spans="1:6" ht="20.45" customHeight="1" outlineLevel="1">
      <c r="A61" s="16" t="s">
        <v>69</v>
      </c>
      <c r="B61" s="12">
        <f>VLOOKUP($A$9:$A$93,dt!$A$2:$F$78,2,FALSE)</f>
        <v>960</v>
      </c>
      <c r="C61" s="12">
        <f>VLOOKUP($A$9:$A$93,dt!$A$2:$F$78,3,FALSE)</f>
        <v>1416</v>
      </c>
      <c r="D61" s="12">
        <f>VLOOKUP($A$9:$A$93,dt!$A$2:$F$78,4,FALSE)</f>
        <v>3251</v>
      </c>
      <c r="E61" s="12">
        <f>VLOOKUP($A$9:$A$93,dt!$A$2:$F$78,5,FALSE)</f>
        <v>5627</v>
      </c>
      <c r="F61" s="12">
        <f>VLOOKUP($A$9:$A$93,dt!$A$2:$F$78,6,FALSE)</f>
        <v>162</v>
      </c>
    </row>
    <row r="62" spans="1:6" ht="20.45" customHeight="1" outlineLevel="1">
      <c r="A62" s="16" t="s">
        <v>70</v>
      </c>
      <c r="B62" s="12">
        <f>VLOOKUP($A$9:$A$93,dt!$A$2:$F$78,2,FALSE)</f>
        <v>425</v>
      </c>
      <c r="C62" s="12">
        <f>VLOOKUP($A$9:$A$93,dt!$A$2:$F$78,3,FALSE)</f>
        <v>330</v>
      </c>
      <c r="D62" s="12">
        <f>VLOOKUP($A$9:$A$93,dt!$A$2:$F$78,4,FALSE)</f>
        <v>1394</v>
      </c>
      <c r="E62" s="12">
        <f>VLOOKUP($A$9:$A$93,dt!$A$2:$F$78,5,FALSE)</f>
        <v>2149</v>
      </c>
      <c r="F62" s="12">
        <f>VLOOKUP($A$9:$A$93,dt!$A$2:$F$78,6,FALSE)</f>
        <v>63</v>
      </c>
    </row>
    <row r="63" spans="1:6" ht="20.45" customHeight="1" outlineLevel="1">
      <c r="A63" s="16" t="s">
        <v>71</v>
      </c>
      <c r="B63" s="12">
        <f>VLOOKUP($A$9:$A$93,dt!$A$2:$F$78,2,FALSE)</f>
        <v>320</v>
      </c>
      <c r="C63" s="12">
        <f>VLOOKUP($A$9:$A$93,dt!$A$2:$F$78,3,FALSE)</f>
        <v>447</v>
      </c>
      <c r="D63" s="12">
        <f>VLOOKUP($A$9:$A$93,dt!$A$2:$F$78,4,FALSE)</f>
        <v>528</v>
      </c>
      <c r="E63" s="12">
        <f>VLOOKUP($A$9:$A$93,dt!$A$2:$F$78,5,FALSE)</f>
        <v>1295</v>
      </c>
      <c r="F63" s="12">
        <f>VLOOKUP($A$9:$A$93,dt!$A$2:$F$78,6,FALSE)</f>
        <v>29</v>
      </c>
    </row>
    <row r="64" spans="1:6" ht="20.45" customHeight="1" outlineLevel="1">
      <c r="A64" s="16" t="s">
        <v>72</v>
      </c>
      <c r="B64" s="12">
        <f>VLOOKUP($A$9:$A$93,dt!$A$2:$F$78,2,FALSE)</f>
        <v>727</v>
      </c>
      <c r="C64" s="12">
        <f>VLOOKUP($A$9:$A$93,dt!$A$2:$F$78,3,FALSE)</f>
        <v>280</v>
      </c>
      <c r="D64" s="12">
        <f>VLOOKUP($A$9:$A$93,dt!$A$2:$F$78,4,FALSE)</f>
        <v>384</v>
      </c>
      <c r="E64" s="12">
        <f>VLOOKUP($A$9:$A$93,dt!$A$2:$F$78,5,FALSE)</f>
        <v>1391</v>
      </c>
      <c r="F64" s="12">
        <f>VLOOKUP($A$9:$A$93,dt!$A$2:$F$78,6,FALSE)</f>
        <v>14</v>
      </c>
    </row>
    <row r="65" spans="1:6" ht="20.45" customHeight="1" outlineLevel="1">
      <c r="A65" s="16" t="s">
        <v>73</v>
      </c>
      <c r="B65" s="12">
        <f>VLOOKUP($A$9:$A$93,dt!$A$2:$F$78,2,FALSE)</f>
        <v>210</v>
      </c>
      <c r="C65" s="12">
        <f>VLOOKUP($A$9:$A$93,dt!$A$2:$F$78,3,FALSE)</f>
        <v>416</v>
      </c>
      <c r="D65" s="12">
        <f>VLOOKUP($A$9:$A$93,dt!$A$2:$F$78,4,FALSE)</f>
        <v>528</v>
      </c>
      <c r="E65" s="12">
        <f>VLOOKUP($A$9:$A$93,dt!$A$2:$F$78,5,FALSE)</f>
        <v>1154</v>
      </c>
      <c r="F65" s="12">
        <f>VLOOKUP($A$9:$A$93,dt!$A$2:$F$78,6,FALSE)</f>
        <v>40</v>
      </c>
    </row>
    <row r="66" spans="1:6" ht="20.45" customHeight="1" outlineLevel="1">
      <c r="A66" s="16" t="s">
        <v>74</v>
      </c>
      <c r="B66" s="12">
        <f>VLOOKUP($A$9:$A$93,dt!$A$2:$F$78,2,FALSE)</f>
        <v>289</v>
      </c>
      <c r="C66" s="12">
        <f>VLOOKUP($A$9:$A$93,dt!$A$2:$F$78,3,FALSE)</f>
        <v>686</v>
      </c>
      <c r="D66" s="12">
        <f>VLOOKUP($A$9:$A$93,dt!$A$2:$F$78,4,FALSE)</f>
        <v>872</v>
      </c>
      <c r="E66" s="12">
        <f>VLOOKUP($A$9:$A$93,dt!$A$2:$F$78,5,FALSE)</f>
        <v>1847</v>
      </c>
      <c r="F66" s="12">
        <f>VLOOKUP($A$9:$A$93,dt!$A$2:$F$78,6,FALSE)</f>
        <v>80</v>
      </c>
    </row>
    <row r="67" spans="1:6" ht="20.45" customHeight="1" outlineLevel="1">
      <c r="A67" s="16" t="s">
        <v>75</v>
      </c>
      <c r="B67" s="12">
        <f>VLOOKUP($A$9:$A$93,dt!$A$2:$F$78,2,FALSE)</f>
        <v>182</v>
      </c>
      <c r="C67" s="12">
        <f>VLOOKUP($A$9:$A$93,dt!$A$2:$F$78,3,FALSE)</f>
        <v>378</v>
      </c>
      <c r="D67" s="12">
        <f>VLOOKUP($A$9:$A$93,dt!$A$2:$F$78,4,FALSE)</f>
        <v>849</v>
      </c>
      <c r="E67" s="12">
        <f>VLOOKUP($A$9:$A$93,dt!$A$2:$F$78,5,FALSE)</f>
        <v>1409</v>
      </c>
      <c r="F67" s="12">
        <f>VLOOKUP($A$9:$A$93,dt!$A$2:$F$78,6,FALSE)</f>
        <v>44</v>
      </c>
    </row>
    <row r="68" spans="1:6" ht="20.45" customHeight="1" outlineLevel="1">
      <c r="A68" s="16" t="s">
        <v>76</v>
      </c>
      <c r="B68" s="12">
        <f>VLOOKUP($A$9:$A$93,dt!$A$2:$F$78,2,FALSE)</f>
        <v>1230</v>
      </c>
      <c r="C68" s="12">
        <f>VLOOKUP($A$9:$A$93,dt!$A$2:$F$78,3,FALSE)</f>
        <v>1603</v>
      </c>
      <c r="D68" s="12">
        <f>VLOOKUP($A$9:$A$93,dt!$A$2:$F$78,4,FALSE)</f>
        <v>4504</v>
      </c>
      <c r="E68" s="12">
        <f>VLOOKUP($A$9:$A$93,dt!$A$2:$F$78,5,FALSE)</f>
        <v>7337</v>
      </c>
      <c r="F68" s="12">
        <f>VLOOKUP($A$9:$A$93,dt!$A$2:$F$78,6,FALSE)</f>
        <v>198</v>
      </c>
    </row>
    <row r="69" spans="1:6" ht="20.45" customHeight="1">
      <c r="A69" s="15" t="s">
        <v>12</v>
      </c>
      <c r="B69" s="11">
        <f>SUM(B70:B77)</f>
        <v>9722</v>
      </c>
      <c r="C69" s="11">
        <f>SUM(C70:C77)</f>
        <v>9564</v>
      </c>
      <c r="D69" s="11">
        <f>SUM(D70:D77)</f>
        <v>28369</v>
      </c>
      <c r="E69" s="11">
        <f>SUM(E70:E77)</f>
        <v>47655</v>
      </c>
      <c r="F69" s="11">
        <f>SUM(F70:F77)</f>
        <v>834</v>
      </c>
    </row>
    <row r="70" spans="1:6" ht="20.45" customHeight="1" outlineLevel="1">
      <c r="A70" s="16" t="s">
        <v>77</v>
      </c>
      <c r="B70" s="12">
        <f>VLOOKUP($A$9:$A$93,dt!$A$2:$F$78,2,FALSE)</f>
        <v>270</v>
      </c>
      <c r="C70" s="12">
        <f>VLOOKUP($A$9:$A$93,dt!$A$2:$F$78,3,FALSE)</f>
        <v>452</v>
      </c>
      <c r="D70" s="12">
        <f>VLOOKUP($A$9:$A$93,dt!$A$2:$F$78,4,FALSE)</f>
        <v>928</v>
      </c>
      <c r="E70" s="12">
        <f>VLOOKUP($A$9:$A$93,dt!$A$2:$F$78,5,FALSE)</f>
        <v>1650</v>
      </c>
      <c r="F70" s="12">
        <f>VLOOKUP($A$9:$A$93,dt!$A$2:$F$78,6,FALSE)</f>
        <v>66</v>
      </c>
    </row>
    <row r="71" spans="1:6" ht="20.45" customHeight="1" outlineLevel="1">
      <c r="A71" s="16" t="s">
        <v>78</v>
      </c>
      <c r="B71" s="12">
        <f>VLOOKUP($A$9:$A$93,dt!$A$2:$F$78,2,FALSE)</f>
        <v>6415</v>
      </c>
      <c r="C71" s="12">
        <f>VLOOKUP($A$9:$A$93,dt!$A$2:$F$78,3,FALSE)</f>
        <v>6810</v>
      </c>
      <c r="D71" s="12">
        <f>VLOOKUP($A$9:$A$93,dt!$A$2:$F$78,4,FALSE)</f>
        <v>19966</v>
      </c>
      <c r="E71" s="12">
        <f>VLOOKUP($A$9:$A$93,dt!$A$2:$F$78,5,FALSE)</f>
        <v>33191</v>
      </c>
      <c r="F71" s="12">
        <f>VLOOKUP($A$9:$A$93,dt!$A$2:$F$78,6,FALSE)</f>
        <v>446</v>
      </c>
    </row>
    <row r="72" spans="1:6" ht="20.45" customHeight="1" outlineLevel="1">
      <c r="A72" s="16" t="s">
        <v>79</v>
      </c>
      <c r="B72" s="12">
        <f>VLOOKUP($A$9:$A$93,dt!$A$2:$F$78,2,FALSE)</f>
        <v>996</v>
      </c>
      <c r="C72" s="12">
        <f>VLOOKUP($A$9:$A$93,dt!$A$2:$F$78,3,FALSE)</f>
        <v>1476</v>
      </c>
      <c r="D72" s="12">
        <f>VLOOKUP($A$9:$A$93,dt!$A$2:$F$78,4,FALSE)</f>
        <v>4117</v>
      </c>
      <c r="E72" s="12">
        <f>VLOOKUP($A$9:$A$93,dt!$A$2:$F$78,5,FALSE)</f>
        <v>6589</v>
      </c>
      <c r="F72" s="12">
        <f>VLOOKUP($A$9:$A$93,dt!$A$2:$F$78,6,FALSE)</f>
        <v>174</v>
      </c>
    </row>
    <row r="73" spans="1:6" ht="20.45" customHeight="1" outlineLevel="1">
      <c r="A73" s="16" t="s">
        <v>80</v>
      </c>
      <c r="B73" s="12">
        <f>VLOOKUP($A$9:$A$93,dt!$A$2:$F$78,2,FALSE)</f>
        <v>456</v>
      </c>
      <c r="C73" s="12">
        <f>VLOOKUP($A$9:$A$93,dt!$A$2:$F$78,3,FALSE)</f>
        <v>571</v>
      </c>
      <c r="D73" s="12">
        <f>VLOOKUP($A$9:$A$93,dt!$A$2:$F$78,4,FALSE)</f>
        <v>1782</v>
      </c>
      <c r="E73" s="12">
        <f>VLOOKUP($A$9:$A$93,dt!$A$2:$F$78,5,FALSE)</f>
        <v>2809</v>
      </c>
      <c r="F73" s="12">
        <f>VLOOKUP($A$9:$A$93,dt!$A$2:$F$78,6,FALSE)</f>
        <v>65</v>
      </c>
    </row>
    <row r="74" spans="1:6" ht="20.45" customHeight="1" outlineLevel="1">
      <c r="A74" s="16" t="s">
        <v>81</v>
      </c>
      <c r="B74" s="12">
        <f>VLOOKUP($A$9:$A$93,dt!$A$2:$F$78,2,FALSE)</f>
        <v>3</v>
      </c>
      <c r="C74" s="12">
        <f>VLOOKUP($A$9:$A$93,dt!$A$2:$F$78,3,FALSE)</f>
        <v>0</v>
      </c>
      <c r="D74" s="12">
        <f>VLOOKUP($A$9:$A$93,dt!$A$2:$F$78,4,FALSE)</f>
        <v>0</v>
      </c>
      <c r="E74" s="12">
        <f>VLOOKUP($A$9:$A$93,dt!$A$2:$F$78,5,FALSE)</f>
        <v>3</v>
      </c>
      <c r="F74" s="12">
        <f>VLOOKUP($A$9:$A$93,dt!$A$2:$F$78,6,FALSE)</f>
        <v>1</v>
      </c>
    </row>
    <row r="75" spans="1:6" ht="20.45" customHeight="1" outlineLevel="1">
      <c r="A75" s="16" t="s">
        <v>82</v>
      </c>
      <c r="B75" s="12">
        <f>VLOOKUP($A$9:$A$93,dt!$A$2:$F$78,2,FALSE)</f>
        <v>4</v>
      </c>
      <c r="C75" s="12">
        <f>VLOOKUP($A$9:$A$93,dt!$A$2:$F$78,3,FALSE)</f>
        <v>0</v>
      </c>
      <c r="D75" s="12">
        <f>VLOOKUP($A$9:$A$93,dt!$A$2:$F$78,4,FALSE)</f>
        <v>8</v>
      </c>
      <c r="E75" s="12">
        <f>VLOOKUP($A$9:$A$93,dt!$A$2:$F$78,5,FALSE)</f>
        <v>12</v>
      </c>
      <c r="F75" s="12">
        <f>VLOOKUP($A$9:$A$93,dt!$A$2:$F$78,6,FALSE)</f>
        <v>1</v>
      </c>
    </row>
    <row r="76" spans="1:6" ht="20.45" customHeight="1" outlineLevel="1">
      <c r="A76" s="16" t="s">
        <v>83</v>
      </c>
      <c r="B76" s="12">
        <f>VLOOKUP($A$9:$A$93,dt!$A$2:$F$78,2,FALSE)</f>
        <v>326</v>
      </c>
      <c r="C76" s="12">
        <f>VLOOKUP($A$9:$A$93,dt!$A$2:$F$78,3,FALSE)</f>
        <v>69</v>
      </c>
      <c r="D76" s="12">
        <f>VLOOKUP($A$9:$A$93,dt!$A$2:$F$78,4,FALSE)</f>
        <v>878</v>
      </c>
      <c r="E76" s="12">
        <f>VLOOKUP($A$9:$A$93,dt!$A$2:$F$78,5,FALSE)</f>
        <v>1273</v>
      </c>
      <c r="F76" s="12">
        <f>VLOOKUP($A$9:$A$93,dt!$A$2:$F$78,6,FALSE)</f>
        <v>40</v>
      </c>
    </row>
    <row r="77" spans="1:6" ht="20.45" customHeight="1" outlineLevel="1">
      <c r="A77" s="16" t="s">
        <v>84</v>
      </c>
      <c r="B77" s="12">
        <f>VLOOKUP($A$9:$A$93,dt!$A$2:$F$78,2,FALSE)</f>
        <v>1252</v>
      </c>
      <c r="C77" s="12">
        <f>VLOOKUP($A$9:$A$93,dt!$A$2:$F$78,3,FALSE)</f>
        <v>186</v>
      </c>
      <c r="D77" s="12">
        <f>VLOOKUP($A$9:$A$93,dt!$A$2:$F$78,4,FALSE)</f>
        <v>690</v>
      </c>
      <c r="E77" s="12">
        <f>VLOOKUP($A$9:$A$93,dt!$A$2:$F$78,5,FALSE)</f>
        <v>2128</v>
      </c>
      <c r="F77" s="12">
        <f>VLOOKUP($A$9:$A$93,dt!$A$2:$F$78,6,FALSE)</f>
        <v>41</v>
      </c>
    </row>
    <row r="78" spans="1:6" ht="20.45" customHeight="1">
      <c r="A78" s="15" t="s">
        <v>13</v>
      </c>
      <c r="B78" s="11">
        <f>SUM(B79:B87)</f>
        <v>742</v>
      </c>
      <c r="C78" s="11">
        <f>SUM(C79:C87)</f>
        <v>756</v>
      </c>
      <c r="D78" s="11">
        <f>SUM(D79:D87)</f>
        <v>1949</v>
      </c>
      <c r="E78" s="11">
        <f>SUM(E79:E87)</f>
        <v>3447</v>
      </c>
      <c r="F78" s="11">
        <f>SUM(F79:F87)</f>
        <v>235</v>
      </c>
    </row>
    <row r="79" spans="1:6" ht="20.45" customHeight="1" outlineLevel="1">
      <c r="A79" s="16" t="s">
        <v>85</v>
      </c>
      <c r="B79" s="12">
        <f>VLOOKUP($A$9:$A$93,dt!$A$2:$F$78,2,FALSE)</f>
        <v>206</v>
      </c>
      <c r="C79" s="12">
        <f>VLOOKUP($A$9:$A$93,dt!$A$2:$F$78,3,FALSE)</f>
        <v>111</v>
      </c>
      <c r="D79" s="12">
        <f>VLOOKUP($A$9:$A$93,dt!$A$2:$F$78,4,FALSE)</f>
        <v>684</v>
      </c>
      <c r="E79" s="12">
        <f>VLOOKUP($A$9:$A$93,dt!$A$2:$F$78,5,FALSE)</f>
        <v>1001</v>
      </c>
      <c r="F79" s="12">
        <f>VLOOKUP($A$9:$A$93,dt!$A$2:$F$78,6,FALSE)</f>
        <v>63</v>
      </c>
    </row>
    <row r="80" spans="1:6" ht="20.45" customHeight="1" outlineLevel="1">
      <c r="A80" s="16" t="s">
        <v>86</v>
      </c>
      <c r="B80" s="12">
        <f>VLOOKUP($A$9:$A$93,dt!$A$2:$F$78,2,FALSE)</f>
        <v>72</v>
      </c>
      <c r="C80" s="12">
        <f>VLOOKUP($A$9:$A$93,dt!$A$2:$F$78,3,FALSE)</f>
        <v>158</v>
      </c>
      <c r="D80" s="12">
        <f>VLOOKUP($A$9:$A$93,dt!$A$2:$F$78,4,FALSE)</f>
        <v>258</v>
      </c>
      <c r="E80" s="12">
        <f>VLOOKUP($A$9:$A$93,dt!$A$2:$F$78,5,FALSE)</f>
        <v>488</v>
      </c>
      <c r="F80" s="12">
        <f>VLOOKUP($A$9:$A$93,dt!$A$2:$F$78,6,FALSE)</f>
        <v>28</v>
      </c>
    </row>
    <row r="81" spans="1:6" ht="20.45" customHeight="1" outlineLevel="1">
      <c r="A81" s="16" t="s">
        <v>87</v>
      </c>
      <c r="B81" s="12">
        <f>VLOOKUP($A$9:$A$93,dt!$A$2:$F$78,2,FALSE)</f>
        <v>54</v>
      </c>
      <c r="C81" s="12">
        <f>VLOOKUP($A$9:$A$93,dt!$A$2:$F$78,3,FALSE)</f>
        <v>123</v>
      </c>
      <c r="D81" s="12">
        <f>VLOOKUP($A$9:$A$93,dt!$A$2:$F$78,4,FALSE)</f>
        <v>64</v>
      </c>
      <c r="E81" s="12">
        <f>VLOOKUP($A$9:$A$93,dt!$A$2:$F$78,5,FALSE)</f>
        <v>241</v>
      </c>
      <c r="F81" s="12">
        <f>VLOOKUP($A$9:$A$93,dt!$A$2:$F$78,6,FALSE)</f>
        <v>12</v>
      </c>
    </row>
    <row r="82" spans="1:6" ht="20.45" customHeight="1" outlineLevel="1">
      <c r="A82" s="16" t="s">
        <v>88</v>
      </c>
      <c r="B82" s="12">
        <f>VLOOKUP($A$9:$A$93,dt!$A$2:$F$78,2,FALSE)</f>
        <v>17</v>
      </c>
      <c r="C82" s="12">
        <f>VLOOKUP($A$9:$A$93,dt!$A$2:$F$78,3,FALSE)</f>
        <v>25</v>
      </c>
      <c r="D82" s="12">
        <f>VLOOKUP($A$9:$A$93,dt!$A$2:$F$78,4,FALSE)</f>
        <v>56</v>
      </c>
      <c r="E82" s="12">
        <f>VLOOKUP($A$9:$A$93,dt!$A$2:$F$78,5,FALSE)</f>
        <v>98</v>
      </c>
      <c r="F82" s="12">
        <f>VLOOKUP($A$9:$A$93,dt!$A$2:$F$78,6,FALSE)</f>
        <v>6</v>
      </c>
    </row>
    <row r="83" spans="1:6" ht="20.45" customHeight="1" outlineLevel="1">
      <c r="A83" s="16" t="s">
        <v>89</v>
      </c>
      <c r="B83" s="12">
        <f>VLOOKUP($A$9:$A$93,dt!$A$2:$F$78,2,FALSE)</f>
        <v>149</v>
      </c>
      <c r="C83" s="12">
        <f>VLOOKUP($A$9:$A$93,dt!$A$2:$F$78,3,FALSE)</f>
        <v>65</v>
      </c>
      <c r="D83" s="12">
        <f>VLOOKUP($A$9:$A$93,dt!$A$2:$F$78,4,FALSE)</f>
        <v>298</v>
      </c>
      <c r="E83" s="12">
        <f>VLOOKUP($A$9:$A$93,dt!$A$2:$F$78,5,FALSE)</f>
        <v>512</v>
      </c>
      <c r="F83" s="12">
        <f>VLOOKUP($A$9:$A$93,dt!$A$2:$F$78,6,FALSE)</f>
        <v>40</v>
      </c>
    </row>
    <row r="84" spans="1:6" ht="20.45" customHeight="1" outlineLevel="1">
      <c r="A84" s="16" t="s">
        <v>90</v>
      </c>
      <c r="B84" s="12">
        <f>VLOOKUP($A$9:$A$93,dt!$A$2:$F$78,2,FALSE)</f>
        <v>24</v>
      </c>
      <c r="C84" s="12">
        <f>VLOOKUP($A$9:$A$93,dt!$A$2:$F$78,3,FALSE)</f>
        <v>53</v>
      </c>
      <c r="D84" s="12">
        <f>VLOOKUP($A$9:$A$93,dt!$A$2:$F$78,4,FALSE)</f>
        <v>67</v>
      </c>
      <c r="E84" s="12">
        <f>VLOOKUP($A$9:$A$93,dt!$A$2:$F$78,5,FALSE)</f>
        <v>144</v>
      </c>
      <c r="F84" s="12">
        <f>VLOOKUP($A$9:$A$93,dt!$A$2:$F$78,6,FALSE)</f>
        <v>10</v>
      </c>
    </row>
    <row r="85" spans="1:6" ht="20.45" customHeight="1" outlineLevel="1">
      <c r="A85" s="16" t="s">
        <v>91</v>
      </c>
      <c r="B85" s="12">
        <f>VLOOKUP($A$9:$A$93,dt!$A$2:$F$78,2,FALSE)</f>
        <v>53</v>
      </c>
      <c r="C85" s="12">
        <f>VLOOKUP($A$9:$A$93,dt!$A$2:$F$78,3,FALSE)</f>
        <v>12</v>
      </c>
      <c r="D85" s="12">
        <f>VLOOKUP($A$9:$A$93,dt!$A$2:$F$78,4,FALSE)</f>
        <v>93</v>
      </c>
      <c r="E85" s="12">
        <f>VLOOKUP($A$9:$A$93,dt!$A$2:$F$78,5,FALSE)</f>
        <v>158</v>
      </c>
      <c r="F85" s="12">
        <f>VLOOKUP($A$9:$A$93,dt!$A$2:$F$78,6,FALSE)</f>
        <v>12</v>
      </c>
    </row>
    <row r="86" spans="1:6" ht="20.45" customHeight="1" outlineLevel="1">
      <c r="A86" s="16" t="s">
        <v>92</v>
      </c>
      <c r="B86" s="12">
        <f>VLOOKUP($A$9:$A$93,dt!$A$2:$F$78,2,FALSE)</f>
        <v>32</v>
      </c>
      <c r="C86" s="12">
        <f>VLOOKUP($A$9:$A$93,dt!$A$2:$F$78,3,FALSE)</f>
        <v>12</v>
      </c>
      <c r="D86" s="12">
        <f>VLOOKUP($A$9:$A$93,dt!$A$2:$F$78,4,FALSE)</f>
        <v>71</v>
      </c>
      <c r="E86" s="12">
        <f>VLOOKUP($A$9:$A$93,dt!$A$2:$F$78,5,FALSE)</f>
        <v>115</v>
      </c>
      <c r="F86" s="12">
        <f>VLOOKUP($A$9:$A$93,dt!$A$2:$F$78,6,FALSE)</f>
        <v>18</v>
      </c>
    </row>
    <row r="87" spans="1:6" ht="20.45" customHeight="1" outlineLevel="1">
      <c r="A87" s="16" t="s">
        <v>93</v>
      </c>
      <c r="B87" s="12">
        <f>VLOOKUP($A$9:$A$93,dt!$A$2:$F$78,2,FALSE)</f>
        <v>135</v>
      </c>
      <c r="C87" s="12">
        <f>VLOOKUP($A$9:$A$93,dt!$A$2:$F$78,3,FALSE)</f>
        <v>197</v>
      </c>
      <c r="D87" s="12">
        <f>VLOOKUP($A$9:$A$93,dt!$A$2:$F$78,4,FALSE)</f>
        <v>358</v>
      </c>
      <c r="E87" s="12">
        <f>VLOOKUP($A$9:$A$93,dt!$A$2:$F$78,5,FALSE)</f>
        <v>690</v>
      </c>
      <c r="F87" s="12">
        <f>VLOOKUP($A$9:$A$93,dt!$A$2:$F$78,6,FALSE)</f>
        <v>46</v>
      </c>
    </row>
    <row r="88" spans="1:6" ht="20.45" customHeight="1">
      <c r="A88" s="15" t="s">
        <v>14</v>
      </c>
      <c r="B88" s="11">
        <f>SUM(B89:B93)</f>
        <v>8847</v>
      </c>
      <c r="C88" s="11">
        <f>SUM(C89:C93)</f>
        <v>2596</v>
      </c>
      <c r="D88" s="11">
        <f>SUM(D89:D93)</f>
        <v>16081</v>
      </c>
      <c r="E88" s="11">
        <f>SUM(E89:E93)</f>
        <v>27524</v>
      </c>
      <c r="F88" s="11">
        <f>SUM(F89:F93)</f>
        <v>5263</v>
      </c>
    </row>
    <row r="89" spans="1:6" ht="20.45" customHeight="1" outlineLevel="1">
      <c r="A89" s="16" t="s">
        <v>94</v>
      </c>
      <c r="B89" s="12">
        <f>VLOOKUP($A$9:$A$93,dt!$A$2:$F$78,2,FALSE)</f>
        <v>790</v>
      </c>
      <c r="C89" s="12">
        <f>VLOOKUP($A$9:$A$93,dt!$A$2:$F$78,3,FALSE)</f>
        <v>143</v>
      </c>
      <c r="D89" s="12">
        <f>VLOOKUP($A$9:$A$93,dt!$A$2:$F$78,4,FALSE)</f>
        <v>1306</v>
      </c>
      <c r="E89" s="12">
        <f>VLOOKUP($A$9:$A$93,dt!$A$2:$F$78,5,FALSE)</f>
        <v>2239</v>
      </c>
      <c r="F89" s="12">
        <f>VLOOKUP($A$9:$A$93,dt!$A$2:$F$78,6,FALSE)</f>
        <v>230</v>
      </c>
    </row>
    <row r="90" spans="1:6" ht="20.45" customHeight="1" outlineLevel="1">
      <c r="A90" s="16" t="s">
        <v>95</v>
      </c>
      <c r="B90" s="12">
        <f>VLOOKUP($A$9:$A$93,dt!$A$2:$F$78,2,FALSE)</f>
        <v>167</v>
      </c>
      <c r="C90" s="12">
        <f>VLOOKUP($A$9:$A$93,dt!$A$2:$F$78,3,FALSE)</f>
        <v>215</v>
      </c>
      <c r="D90" s="12">
        <f>VLOOKUP($A$9:$A$93,dt!$A$2:$F$78,4,FALSE)</f>
        <v>335</v>
      </c>
      <c r="E90" s="12">
        <f>VLOOKUP($A$9:$A$93,dt!$A$2:$F$78,5,FALSE)</f>
        <v>717</v>
      </c>
      <c r="F90" s="12">
        <f>VLOOKUP($A$9:$A$93,dt!$A$2:$F$78,6,FALSE)</f>
        <v>86</v>
      </c>
    </row>
    <row r="91" spans="1:6" ht="20.45" customHeight="1" outlineLevel="1">
      <c r="A91" s="16" t="s">
        <v>96</v>
      </c>
      <c r="B91" s="12">
        <f>VLOOKUP($A$9:$A$93,dt!$A$2:$F$78,2,FALSE)</f>
        <v>5425</v>
      </c>
      <c r="C91" s="12">
        <f>VLOOKUP($A$9:$A$93,dt!$A$2:$F$78,3,FALSE)</f>
        <v>1262</v>
      </c>
      <c r="D91" s="12">
        <f>VLOOKUP($A$9:$A$93,dt!$A$2:$F$78,4,FALSE)</f>
        <v>10491</v>
      </c>
      <c r="E91" s="12">
        <f>VLOOKUP($A$9:$A$93,dt!$A$2:$F$78,5,FALSE)</f>
        <v>17178</v>
      </c>
      <c r="F91" s="12">
        <f>VLOOKUP($A$9:$A$93,dt!$A$2:$F$78,6,FALSE)</f>
        <v>3625</v>
      </c>
    </row>
    <row r="92" spans="1:6" ht="20.45" customHeight="1" outlineLevel="1">
      <c r="A92" s="16" t="s">
        <v>97</v>
      </c>
      <c r="B92" s="12">
        <f>VLOOKUP($A$9:$A$93,dt!$A$2:$F$78,2,FALSE)</f>
        <v>1279</v>
      </c>
      <c r="C92" s="12">
        <f>VLOOKUP($A$9:$A$93,dt!$A$2:$F$78,3,FALSE)</f>
        <v>326</v>
      </c>
      <c r="D92" s="12">
        <f>VLOOKUP($A$9:$A$93,dt!$A$2:$F$78,4,FALSE)</f>
        <v>2126</v>
      </c>
      <c r="E92" s="12">
        <f>VLOOKUP($A$9:$A$93,dt!$A$2:$F$78,5,FALSE)</f>
        <v>3731</v>
      </c>
      <c r="F92" s="12">
        <f>VLOOKUP($A$9:$A$93,dt!$A$2:$F$78,6,FALSE)</f>
        <v>720</v>
      </c>
    </row>
    <row r="93" spans="1:6" ht="20.45" customHeight="1" outlineLevel="1">
      <c r="A93" s="16" t="s">
        <v>98</v>
      </c>
      <c r="B93" s="12">
        <f>VLOOKUP($A$9:$A$93,dt!$A$2:$F$78,2,FALSE)</f>
        <v>1186</v>
      </c>
      <c r="C93" s="12">
        <f>VLOOKUP($A$9:$A$93,dt!$A$2:$F$78,3,FALSE)</f>
        <v>650</v>
      </c>
      <c r="D93" s="12">
        <f>VLOOKUP($A$9:$A$93,dt!$A$2:$F$78,4,FALSE)</f>
        <v>1823</v>
      </c>
      <c r="E93" s="12">
        <f>VLOOKUP($A$9:$A$93,dt!$A$2:$F$78,5,FALSE)</f>
        <v>3659</v>
      </c>
      <c r="F93" s="12">
        <f>VLOOKUP($A$9:$A$93,dt!$A$2:$F$78,6,FALSE)</f>
        <v>602</v>
      </c>
    </row>
    <row r="94" spans="1:6" s="2" customFormat="1" ht="20.45" customHeight="1">
      <c r="A94" s="3"/>
      <c r="B94" s="3"/>
      <c r="C94" s="3"/>
      <c r="D94" s="3"/>
      <c r="E94" s="3"/>
      <c r="F94" s="3"/>
    </row>
    <row r="95" spans="1:6" s="2" customFormat="1" ht="20.45" customHeight="1">
      <c r="A95" s="4" t="s">
        <v>15</v>
      </c>
      <c r="B95" s="7" t="s">
        <v>17</v>
      </c>
    </row>
    <row r="96" spans="1:6" s="2" customFormat="1" ht="20.45" customHeight="1">
      <c r="A96" s="8" t="s">
        <v>16</v>
      </c>
      <c r="B96" s="17" t="s">
        <v>18</v>
      </c>
    </row>
  </sheetData>
  <sheetProtection algorithmName="SHA-512" hashValue="HJkITUyOKE+Tkd3HYmy+735oTGeJTnSZ2OosaZdz3xM9O26+AyLDCZjmaJPWEeHiwxBJFandlIgMwMveTM/IMA==" saltValue="u7KQki4Fk0gkKCNhvcn7lw==" spinCount="100000" sheet="1" formatCells="0" formatColumns="0" formatRows="0" insertColumns="0" insertRows="0" insertHyperlinks="0" deleteColumns="0" deleteRows="0" sort="0" autoFilter="0" pivotTables="0"/>
  <mergeCells count="5">
    <mergeCell ref="A3:A6"/>
    <mergeCell ref="B3:F3"/>
    <mergeCell ref="E4:F4"/>
    <mergeCell ref="B4:B6"/>
    <mergeCell ref="C4:D4"/>
  </mergeCells>
  <phoneticPr fontId="7" type="noConversion"/>
  <printOptions horizontalCentered="1"/>
  <pageMargins left="0.39370078740157483" right="0.39370078740157483" top="0.59055118110236227" bottom="0.59055118110236227" header="0.27559055118110237" footer="0.15748031496062992"/>
  <pageSetup paperSize="9" scale="96" orientation="portrait" r:id="rId1"/>
  <headerFooter alignWithMargins="0"/>
  <ignoredErrors>
    <ignoredError sqref="E18:F18 E28:F28 E37:F37 E50:F50 E59:F59 E69:F69 E78:F78 E88:F88 B88:C88 B78:C78 B69:C69 B59:C59 B50:C50 B37:C37 B28:C28 B18:C18 D18 D28 D37 D50 D59 D69 D78 D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dt</vt:lpstr>
      <vt:lpstr>แกะ</vt:lpstr>
      <vt:lpstr>แกะ!Print_Area</vt:lpstr>
      <vt:lpstr>แกะ!Print_Titles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User</cp:lastModifiedBy>
  <cp:lastPrinted>2023-08-10T06:42:06Z</cp:lastPrinted>
  <dcterms:created xsi:type="dcterms:W3CDTF">2010-09-16T07:14:18Z</dcterms:created>
  <dcterms:modified xsi:type="dcterms:W3CDTF">2023-10-05T03:31:21Z</dcterms:modified>
</cp:coreProperties>
</file>