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8.1 Pro\Desktop\ข้อมูลลงเว็บ\"/>
    </mc:Choice>
  </mc:AlternateContent>
  <bookViews>
    <workbookView xWindow="360" yWindow="120" windowWidth="14355" windowHeight="4680"/>
  </bookViews>
  <sheets>
    <sheet name="Sheet1" sheetId="1" r:id="rId1"/>
    <sheet name="เขต6" sheetId="4" r:id="rId2"/>
    <sheet name="Sheet2" sheetId="2" r:id="rId3"/>
    <sheet name="Sheet3" sheetId="3" r:id="rId4"/>
  </sheets>
  <definedNames>
    <definedName name="_xlnm.Print_Titles" localSheetId="1">เขต6!$5:$6</definedName>
  </definedNames>
  <calcPr calcId="152511"/>
</workbook>
</file>

<file path=xl/calcChain.xml><?xml version="1.0" encoding="utf-8"?>
<calcChain xmlns="http://schemas.openxmlformats.org/spreadsheetml/2006/main">
  <c r="F8" i="4" l="1"/>
  <c r="F7" i="4" s="1"/>
  <c r="G8" i="4"/>
  <c r="G7" i="4" s="1"/>
  <c r="J7" i="4" s="1"/>
  <c r="H8" i="4"/>
  <c r="H7" i="4" s="1"/>
  <c r="I8" i="4"/>
  <c r="J9" i="4"/>
  <c r="J8" i="4" s="1"/>
  <c r="J10" i="4"/>
  <c r="J11" i="4"/>
  <c r="J12" i="4"/>
  <c r="J13" i="4"/>
  <c r="F14" i="4"/>
  <c r="G14" i="4"/>
  <c r="H14" i="4"/>
  <c r="I14" i="4"/>
  <c r="J15" i="4"/>
  <c r="J16" i="4"/>
  <c r="J17" i="4"/>
  <c r="J18" i="4"/>
  <c r="J14" i="4" s="1"/>
  <c r="J19" i="4"/>
  <c r="J20" i="4"/>
  <c r="J21" i="4"/>
  <c r="F22" i="4"/>
  <c r="G22" i="4"/>
  <c r="H22" i="4"/>
  <c r="I22" i="4"/>
  <c r="J22" i="4"/>
  <c r="F24" i="4"/>
  <c r="G24" i="4"/>
  <c r="H24" i="4"/>
  <c r="I24" i="4"/>
  <c r="I7" i="4" s="1"/>
  <c r="J24" i="4"/>
  <c r="F27" i="4"/>
  <c r="G27" i="4"/>
  <c r="H27" i="4"/>
  <c r="I27" i="4"/>
  <c r="J28" i="4"/>
  <c r="J27" i="4" s="1"/>
  <c r="F29" i="4"/>
  <c r="G29" i="4"/>
  <c r="H29" i="4"/>
  <c r="I29" i="4"/>
  <c r="J29" i="4"/>
  <c r="J30" i="4"/>
  <c r="J32" i="4"/>
  <c r="J33" i="4"/>
  <c r="F34" i="4"/>
  <c r="G34" i="4"/>
  <c r="H34" i="4"/>
  <c r="I34" i="4"/>
  <c r="J34" i="4"/>
  <c r="J35" i="4"/>
  <c r="J36" i="4"/>
  <c r="F39" i="4"/>
  <c r="G39" i="4"/>
  <c r="H39" i="4"/>
  <c r="I39" i="4"/>
  <c r="J40" i="4"/>
  <c r="J39" i="4" s="1"/>
  <c r="F41" i="4"/>
  <c r="G41" i="4"/>
  <c r="H41" i="4"/>
  <c r="I41" i="4"/>
  <c r="J41" i="4"/>
  <c r="F14" i="1" l="1"/>
  <c r="G14" i="1"/>
  <c r="H14" i="1"/>
  <c r="I14" i="1"/>
  <c r="K14" i="1"/>
  <c r="L14" i="1"/>
  <c r="O14" i="1"/>
  <c r="P14" i="1"/>
  <c r="Q14" i="1"/>
  <c r="R14" i="1"/>
  <c r="S14" i="1"/>
  <c r="T14" i="1"/>
  <c r="U14" i="1"/>
  <c r="V14" i="1"/>
  <c r="W14" i="1"/>
  <c r="M6" i="1"/>
  <c r="M14" i="1" s="1"/>
  <c r="E6" i="1"/>
  <c r="E14" i="1" s="1"/>
  <c r="D14" i="1"/>
  <c r="C14" i="1"/>
  <c r="N13" i="1"/>
  <c r="E13" i="1"/>
  <c r="J12" i="1"/>
  <c r="J14" i="1" s="1"/>
  <c r="E12" i="1"/>
  <c r="N11" i="1"/>
  <c r="E11" i="1"/>
  <c r="N10" i="1"/>
  <c r="N14" i="1" s="1"/>
  <c r="J10" i="1"/>
  <c r="E10" i="1"/>
  <c r="J9" i="1"/>
  <c r="E9" i="1"/>
  <c r="N8" i="1"/>
  <c r="E8" i="1"/>
  <c r="N7" i="1"/>
  <c r="E7" i="1"/>
  <c r="J5" i="1"/>
  <c r="V14" i="2"/>
  <c r="U14" i="2"/>
  <c r="T14" i="2"/>
  <c r="S14" i="2"/>
  <c r="R14" i="2"/>
  <c r="Q14" i="2"/>
  <c r="P14" i="2"/>
  <c r="O14" i="2"/>
  <c r="N14" i="2"/>
  <c r="L14" i="2"/>
  <c r="K14" i="2"/>
  <c r="J14" i="2"/>
  <c r="H14" i="2"/>
  <c r="G14" i="2"/>
  <c r="F14" i="2"/>
  <c r="D14" i="2"/>
  <c r="C14" i="2"/>
  <c r="I13" i="2"/>
  <c r="E13" i="2"/>
  <c r="M12" i="2"/>
  <c r="E12" i="2"/>
  <c r="M11" i="2"/>
  <c r="E11" i="2"/>
  <c r="M9" i="2"/>
  <c r="I9" i="2"/>
  <c r="E9" i="2"/>
  <c r="M8" i="2"/>
  <c r="I8" i="2"/>
  <c r="E8" i="2"/>
  <c r="M7" i="2"/>
  <c r="I7" i="2"/>
  <c r="E7" i="2"/>
  <c r="M6" i="2"/>
  <c r="I6" i="2"/>
  <c r="E6" i="2"/>
  <c r="I5" i="2"/>
  <c r="E5" i="2"/>
  <c r="I14" i="2" l="1"/>
  <c r="E14" i="2"/>
  <c r="M14" i="2"/>
</calcChain>
</file>

<file path=xl/sharedStrings.xml><?xml version="1.0" encoding="utf-8"?>
<sst xmlns="http://schemas.openxmlformats.org/spreadsheetml/2006/main" count="270" uniqueCount="201">
  <si>
    <t>เขต/จังหวัด</t>
  </si>
  <si>
    <t>ชมรม</t>
  </si>
  <si>
    <t xml:space="preserve">จำนวนสมาชิกชมรม </t>
  </si>
  <si>
    <t>แพะเนื้อ (ตัว)</t>
  </si>
  <si>
    <t>ฟาร์มมาตรฐาน</t>
  </si>
  <si>
    <t>ฟาร์มปลอดโรค (ฟาร์ม)</t>
  </si>
  <si>
    <t>จำนวนแปลงหญ้า (ไร่)</t>
  </si>
  <si>
    <t>จำนวนฟาร์ม</t>
  </si>
  <si>
    <t>ฟาร์มกระจาย</t>
  </si>
  <si>
    <t>หมออาสาแพะ</t>
  </si>
  <si>
    <t>อาสาผสมเทียม</t>
  </si>
  <si>
    <t>จำนวนเขียง</t>
  </si>
  <si>
    <t>พ่อฆ่า/แปรรูป</t>
  </si>
  <si>
    <t>พ่อค้า/ผู้รวบรวม</t>
  </si>
  <si>
    <t>ระดับจังหวัด</t>
  </si>
  <si>
    <t>กลุ่ม</t>
  </si>
  <si>
    <t>ราย</t>
  </si>
  <si>
    <t>รวม</t>
  </si>
  <si>
    <t>พ่อพันธุ์</t>
  </si>
  <si>
    <t>แม่พันธุ์</t>
  </si>
  <si>
    <t>อื่นๆ</t>
  </si>
  <si>
    <t xml:space="preserve"> (ฟาร์ม)</t>
  </si>
  <si>
    <t>ระดับ A</t>
  </si>
  <si>
    <t>ระดับ B</t>
  </si>
  <si>
    <t>ส่วนตัว</t>
  </si>
  <si>
    <t>ส่วนกลาง</t>
  </si>
  <si>
    <t>สาธิต(ฟาร์ม)</t>
  </si>
  <si>
    <t>พันธุ์แพะ(ฟาร์ม)</t>
  </si>
  <si>
    <t>(ราย)</t>
  </si>
  <si>
    <t>จำหน่ายแพะ(เขียง)</t>
  </si>
  <si>
    <t>แพะ(ราย)</t>
  </si>
  <si>
    <t>ชมรมผู้เลี้ยงแพะจังหวัดพิษณุโลก</t>
  </si>
  <si>
    <t>ชมรมผู้เลี้ยงแพะจังหวัดเพชรบูรณ์</t>
  </si>
  <si>
    <t xml:space="preserve"> </t>
  </si>
  <si>
    <t>ชมรมผู้เลี้ยงแพะจังหวัดนครสวรรค์</t>
  </si>
  <si>
    <t>ชมรมผู้เลี้ยงแพะจังหวัดสุโขทัย</t>
  </si>
  <si>
    <t>ชมรมผู้เลี้ยงแพะจังหวัดพิจิตร</t>
  </si>
  <si>
    <t>ชมรมผู้เลี้ยงแพะจังหวัดกำแพงเพชร</t>
  </si>
  <si>
    <t xml:space="preserve">ชมรมผู้เลี้ยงแพะจังหวัดตาก </t>
  </si>
  <si>
    <t xml:space="preserve">ชมรมผู้เลี้ยงแพะจังหวัดอุทัยธานี </t>
  </si>
  <si>
    <t>ชมรมผู้เลี้ยงแพะจังหวัดอุตรดิตถ์</t>
  </si>
  <si>
    <t>รวมทั้งหมด</t>
  </si>
  <si>
    <t>ตารางข้อมูลพื้นฐานการผลิตแพะทั่วไปของพื้นที่เขต 6  ประจำปี 2561</t>
  </si>
  <si>
    <t>ขายพันธุ์ (ราย)</t>
  </si>
  <si>
    <t xml:space="preserve"> -</t>
  </si>
  <si>
    <t>ข้อมูลฟาร์มปลอดโรคบรูเซลโลซิส ในแพะ</t>
  </si>
  <si>
    <t>ข้อมูล ณ  28/9/61</t>
  </si>
  <si>
    <t xml:space="preserve">116/1 ม.7 ต.โพทะเล อ.โพทะเล  </t>
  </si>
  <si>
    <t>087-2038394</t>
  </si>
  <si>
    <t>นางชูศรี  จันทร์ทุ่งใหญ่</t>
  </si>
  <si>
    <t>-</t>
  </si>
  <si>
    <t>กลุ่มผู้เลี้ยงจังหวัดแพะจังหวัดพิจิตร</t>
  </si>
  <si>
    <t>รวม 1 กลุ่ม</t>
  </si>
  <si>
    <t>พิจิตร</t>
  </si>
  <si>
    <t>25 ม.11 ต.หนองหลวง อ.ลานกระบือ</t>
  </si>
  <si>
    <t>089-5659232</t>
  </si>
  <si>
    <t>นายสมพร  เฑียรทอง</t>
  </si>
  <si>
    <t>60-6-62-22-1-6231</t>
  </si>
  <si>
    <t>กลุ่มผู้เลี้ยงแพะจังหวัดกำแพงเพชร</t>
  </si>
  <si>
    <t>กำแพงเพชร</t>
  </si>
  <si>
    <t>139 ม.6 ต.เจ้าวัด อ.บ้านไร่</t>
  </si>
  <si>
    <t>นายจงกล  พุฒศิริ</t>
  </si>
  <si>
    <t>กลุ่มเกษตรพอเพียงเลี้ยงแพะแกะอำเภอบ้านไร่</t>
  </si>
  <si>
    <t>20/1 ม.10 ต.ไผ่เขียว อ.สว่างอารมณ์</t>
  </si>
  <si>
    <t>087-1694801</t>
  </si>
  <si>
    <t>นายประเสริฐ  แย้มปากาแดง</t>
  </si>
  <si>
    <t>56-6-61-22-1-3931</t>
  </si>
  <si>
    <t>กลุ่มเกษตรกรผู้เลี้ยงแพะบ่อยาง</t>
  </si>
  <si>
    <t>49 ม.3 ต.เขาขี้ฝอย อ.ทัพทัน</t>
  </si>
  <si>
    <t>081 0467046</t>
  </si>
  <si>
    <t>นายอนิรุต  ภูหลวง</t>
  </si>
  <si>
    <t>56-6-61-22-1-3925</t>
  </si>
  <si>
    <t>กลุ่ม/ชมรมผู้เลี้ยงแพะเขาขี้ฝอย</t>
  </si>
  <si>
    <t>อ่างห้วยดง ม.11 ต.ระบำ อ.ลานสัก</t>
  </si>
  <si>
    <t>นายสุวิทย์     สิงห์จันลา</t>
  </si>
  <si>
    <t>ยังไม่ได้จดทะเบียน</t>
  </si>
  <si>
    <t>กลุ่มเกษตรกรผู้เลี้ยงแพะเขื่อนระบำ</t>
  </si>
  <si>
    <t xml:space="preserve">รวม 4 กลุ่ม </t>
  </si>
  <si>
    <t>อุทัยธานี</t>
  </si>
  <si>
    <t xml:space="preserve">121 ม.2 ตำบลแม่ระมาด อ.แม่ระมาด </t>
  </si>
  <si>
    <t>091-8404922</t>
  </si>
  <si>
    <t>นายธนากร  สมพฤกษ์</t>
  </si>
  <si>
    <t>58-6-63-22-1-5350</t>
  </si>
  <si>
    <t>กลุ่มวิสาหกิจชุมชนกลุ่มเลี้ยงแพะอำเภอแม่ระมาด</t>
  </si>
  <si>
    <t>60 หมู่ที่ 7  ตำบลสมอโคน  อำเภอบ้านตาก</t>
  </si>
  <si>
    <t>055-513473</t>
  </si>
  <si>
    <t>นายประเวท  นันใจยะ</t>
  </si>
  <si>
    <t>55-6-63-22-1-3394</t>
  </si>
  <si>
    <t>กลุ่มเกษตรกรผู้เลี้ยงแพะบ้านตาก</t>
  </si>
  <si>
    <t>43/3  หมู่ที่ 1 ตำบลย่านรี   อำเภอสามเงา</t>
  </si>
  <si>
    <t>087-2046341</t>
  </si>
  <si>
    <t>นายแสนทอง  ก้นปล้อง</t>
  </si>
  <si>
    <t>55-6-63-22-1-3188</t>
  </si>
  <si>
    <t>กลุ่มเกษตรกรผู้เลี้ยงแพะตำบลย่านรี</t>
  </si>
  <si>
    <t>38/2 หมู่ที่ 6 ตำบลพบพระ  อำเภอพบพระ</t>
  </si>
  <si>
    <t>088-0187096</t>
  </si>
  <si>
    <t>นายสมปอง  คีรีเรืองรอง</t>
  </si>
  <si>
    <t>55-6-63-22-1-3185</t>
  </si>
  <si>
    <t>กลุ่มเกษตรกรผู้เลี้ยงแพะบ้านมอเกอร์ (ยาง)</t>
  </si>
  <si>
    <t>รวม 4 กลุ่ม</t>
  </si>
  <si>
    <t>ตาก</t>
  </si>
  <si>
    <t>246 หมู่ 4 ต.บ้านสวน อ.เมืองสุโขทัย</t>
  </si>
  <si>
    <t>086-9357243</t>
  </si>
  <si>
    <t>นายอนุพงษ์ สีล่าเฮ้า</t>
  </si>
  <si>
    <t>57-6-64-22-1-4263</t>
  </si>
  <si>
    <t>กลุ่มเกษตรกรเลี้ยงแพะ-แกะอำเภอเมืองสุโขทัย</t>
  </si>
  <si>
    <t>สุโขทัย</t>
  </si>
  <si>
    <t xml:space="preserve">94/4  ม.2 ต.อ่างทอง  อ.บรรพตพิสัย </t>
  </si>
  <si>
    <t>084-5911037</t>
  </si>
  <si>
    <t>นายประสงค์  โพธิ์เกตุ</t>
  </si>
  <si>
    <t>55-6-60-22-1-2630</t>
  </si>
  <si>
    <t>กลุ่มผู้เลี้ยงแพะแกะ อ.บรรพตพิสัย</t>
  </si>
  <si>
    <t>เลขที่ 7/3 หมู่ 3 ต.นาขอม อ.ไพศาลี</t>
  </si>
  <si>
    <t>081-5869547</t>
  </si>
  <si>
    <t>นายสันทัด วิไลพันธุ์</t>
  </si>
  <si>
    <t xml:space="preserve">56-6-60-22-1-3897 </t>
  </si>
  <si>
    <t>กลุ่มเกษตรกรผู้เลี้ยงแพะ แกะ อ.ไพศาลี</t>
  </si>
  <si>
    <t>รวม 2 กลุ่ม</t>
  </si>
  <si>
    <t>นครสวรรค์</t>
  </si>
  <si>
    <t>205 ม.7 ต.ท่ามะเฟือง อ.พิชัย</t>
  </si>
  <si>
    <t>087-3095150</t>
  </si>
  <si>
    <t>นางสาวปนัดดา  จงอยู่สุข</t>
  </si>
  <si>
    <t>55-6-53-39-1-3377</t>
  </si>
  <si>
    <t>กลุ่มผู้เลี้ยงแพะ-แกะพิชัยดาบหัก</t>
  </si>
  <si>
    <t>อุตรดิตถ์</t>
  </si>
  <si>
    <t>80/1 ม.3 ต.วังโบสถ์ อ.หนองไผ่</t>
  </si>
  <si>
    <t>098-7719704</t>
  </si>
  <si>
    <t>นายจวน ปิ่นทอง</t>
  </si>
  <si>
    <t>58-6-67-22-1-5639</t>
  </si>
  <si>
    <t>กลุ่มเกษตรกรผุ้เลี้ยงแพะตำบลวังโบสถ์</t>
  </si>
  <si>
    <t>ม.6 ต.ป่าเลา อ.เมือง</t>
  </si>
  <si>
    <t>084-5064382</t>
  </si>
  <si>
    <t>นายชวน  ขุมทรัพท์</t>
  </si>
  <si>
    <t>57-6-67-22-1-4292</t>
  </si>
  <si>
    <t>กลุ่มเกษตรกรผุ้เลี้ยงแพะ-แกะตำบลป่าเลา</t>
  </si>
  <si>
    <t>2 ม.9 ต.ลานบ่า อ.หล่มสัก</t>
  </si>
  <si>
    <t>093-1353329</t>
  </si>
  <si>
    <t>นายเนติวัฒน์  สมศรีษะ</t>
  </si>
  <si>
    <t>56-6-67-22-1-4132</t>
  </si>
  <si>
    <t>กลุ่มเกษตรกรผุ้เลี้ยงแพะและแกะอำเภอหล่มสัก</t>
  </si>
  <si>
    <t>90 ม.9 ต.นาสนุ่น อ.ศรีเทพ</t>
  </si>
  <si>
    <t>087-1604236</t>
  </si>
  <si>
    <t>นายไพโรจน์  จงใจมั่น</t>
  </si>
  <si>
    <t>55-6-67-22-1-2580</t>
  </si>
  <si>
    <t>กลุ่มเกษตรกรผุ้เลี้ยงแพะนาสนุ่น</t>
  </si>
  <si>
    <t>199 ม.12 ต.น้ำก้อ อ.หล่มสัก</t>
  </si>
  <si>
    <t>085-0383881</t>
  </si>
  <si>
    <t>นายบุดดี  ศิริ</t>
  </si>
  <si>
    <t>56-6-67-22-1-3970</t>
  </si>
  <si>
    <t>กลุ่มเกษตรกรผุ้เลี้ยงแพะแกะบ้านเหมืองใหม่พัฒนา</t>
  </si>
  <si>
    <t>59 ม.4 ต.ตะกรุดไร อ.ชนแดน</t>
  </si>
  <si>
    <t>นายอารีย์ เทศยิ้ม</t>
  </si>
  <si>
    <t>55-6-67-11-1-1518</t>
  </si>
  <si>
    <t>กลุ่มเกษตรกรผุ้เลี้ยงแพะตำบลตะกุดไร</t>
  </si>
  <si>
    <t>147 ม.3 ต.หนองย่างทอย อ.ศรีเทพ</t>
  </si>
  <si>
    <t>081-7953023</t>
  </si>
  <si>
    <t>นายมานะ  ตะกรุดแจ่ม</t>
  </si>
  <si>
    <t>55-6-67-22-1-1483</t>
  </si>
  <si>
    <t>กลุ่มเกษตรกรผุ้เลี้ยงแพะ-แกะตำบลหนองย่างทอย</t>
  </si>
  <si>
    <t>รวม 7 กลุ่ม</t>
  </si>
  <si>
    <t>เพชรบูรณ์</t>
  </si>
  <si>
    <t>61 ม.10 ต.ท่างาม อ.วัดโบสถ์</t>
  </si>
  <si>
    <t>นายพงษ์ศักดิ์  ปลัดยม</t>
  </si>
  <si>
    <t>59-6-65-24-1-5797</t>
  </si>
  <si>
    <t>กลุ่มเกษตรกรผู้เลี้ยงแกะตำบลแก่งโสภา</t>
  </si>
  <si>
    <t xml:space="preserve"> 13/1ม.8 ต.บ้านยาง อ.วัดโบสถ์</t>
  </si>
  <si>
    <t>086-2088099</t>
  </si>
  <si>
    <t>นายเสมียน  สุธาวี</t>
  </si>
  <si>
    <t>55-6-65-22-1-2233</t>
  </si>
  <si>
    <t>กลุ่มเกษตรกรผู้เลี้ยงแพะอำเภอวัดโบสถ์</t>
  </si>
  <si>
    <t>ม.2 ต.บางกระทุ่ม อ.บางกระทุ่ม</t>
  </si>
  <si>
    <t>นายสุจินต์  เดชาโมรกุล</t>
  </si>
  <si>
    <t>55-6-65-22-1-2540</t>
  </si>
  <si>
    <t>กลุ่มเกษตรกรผู้เลี้ยงแพะอำเภอบางกระทุ่ม</t>
  </si>
  <si>
    <t>150/2 ม.3 ต.พรหมพิราม อ.พรหมพิราม</t>
  </si>
  <si>
    <t>081-6059353</t>
  </si>
  <si>
    <t>นายชัยยศ เรือนก้อน</t>
  </si>
  <si>
    <t>60-6-65-22-1-6239</t>
  </si>
  <si>
    <t>กลุ่มผู้เลี้ยงแพะอำเภอพรหมพิราม</t>
  </si>
  <si>
    <t xml:space="preserve">57 ม.4 ต.ดอนทอง อ.เมืองพิษณุโลก </t>
  </si>
  <si>
    <t>081-9532480</t>
  </si>
  <si>
    <t>นายวิเชษฐ์  ฟักแฟง</t>
  </si>
  <si>
    <t>ชมรมผู้เลี้ยงแพะ-แกะ จ.พิษณุโลก</t>
  </si>
  <si>
    <t>รวม 5 กลุ่ม</t>
  </si>
  <si>
    <t>พิษณุโลก</t>
  </si>
  <si>
    <t>รวมทั้งเขต 26 กลุ่ม</t>
  </si>
  <si>
    <t>เขต 6</t>
  </si>
  <si>
    <t>(เลขที่/หมู่บ้าน/ตำบล/อำเภอ)</t>
  </si>
  <si>
    <t>กลุ่ม (ราย)</t>
  </si>
  <si>
    <t>กลุ่มผู้เลี้ยงแพะ</t>
  </si>
  <si>
    <t>ที่อยู่</t>
  </si>
  <si>
    <t>จำนวนแพะ(ตัว)</t>
  </si>
  <si>
    <t>จำนวนสมาชิก</t>
  </si>
  <si>
    <t>เบอร์โทรศัพท์</t>
  </si>
  <si>
    <t>ชื่อประธานกลุ่ม</t>
  </si>
  <si>
    <t>เลขทะเบียน</t>
  </si>
  <si>
    <t>ชื่อวิสาหกิจชุมชนเลี้ยงแพะ/</t>
  </si>
  <si>
    <t xml:space="preserve"> ข้อมูล ณ วันที่ 28 กันยายน  2561</t>
  </si>
  <si>
    <t xml:space="preserve">   ในพื้นที่ สนง.ปศุสัตว์เขต 6</t>
  </si>
  <si>
    <t>กลุ่มผู้เลี้ยงแพะที่ภายใต้โครงการพัฒนาเครือข่ายการผลิตและการตลาดแพะ ภายใต้โครงการพัฒนาอาชีพการเลี้ยงสัตว์แบบผสมผสานในเกษตรกรรายย่อย</t>
  </si>
  <si>
    <t>ตารางสรุปข้อมูลวิสาหกิจชุมชนอาชีพเลี้ยงแพะและ/หรือ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</si>
</sst>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5"/>
      <name val="TH SarabunPSK"/>
      <family val="2"/>
    </font>
    <font>
      <sz val="14"/>
      <name val="Calibri"/>
      <family val="2"/>
    </font>
    <font>
      <b/>
      <sz val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187" fontId="10" fillId="0" borderId="0" applyFont="0" applyFill="0" applyBorder="0" applyAlignment="0" applyProtection="0"/>
    <xf numFmtId="0" fontId="14" fillId="0" borderId="0"/>
    <xf numFmtId="0" fontId="9" fillId="0" borderId="0"/>
    <xf numFmtId="43" fontId="14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7" fillId="0" borderId="0" xfId="0" applyFont="1"/>
    <xf numFmtId="0" fontId="2" fillId="2" borderId="1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/>
    </xf>
    <xf numFmtId="0" fontId="2" fillId="2" borderId="14" xfId="1" applyFont="1" applyFill="1" applyBorder="1"/>
    <xf numFmtId="0" fontId="7" fillId="2" borderId="0" xfId="0" applyFont="1" applyFill="1"/>
    <xf numFmtId="0" fontId="2" fillId="2" borderId="14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5" xfId="1" applyFont="1" applyFill="1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2" borderId="12" xfId="1" applyFont="1" applyFill="1" applyBorder="1" applyAlignment="1">
      <alignment horizontal="left" vertical="center"/>
    </xf>
    <xf numFmtId="0" fontId="7" fillId="0" borderId="0" xfId="0" applyFont="1" applyFill="1"/>
    <xf numFmtId="0" fontId="2" fillId="0" borderId="16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2" fillId="0" borderId="12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/>
    </xf>
    <xf numFmtId="0" fontId="2" fillId="0" borderId="14" xfId="1" applyFont="1" applyFill="1" applyBorder="1"/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0" xfId="3" applyFont="1"/>
    <xf numFmtId="0" fontId="2" fillId="2" borderId="18" xfId="3" applyFont="1" applyFill="1" applyBorder="1" applyAlignment="1"/>
    <xf numFmtId="0" fontId="2" fillId="2" borderId="18" xfId="3" applyFont="1" applyFill="1" applyBorder="1" applyAlignment="1">
      <alignment horizontal="center"/>
    </xf>
    <xf numFmtId="3" fontId="2" fillId="2" borderId="18" xfId="3" applyNumberFormat="1" applyFont="1" applyFill="1" applyBorder="1" applyAlignment="1">
      <alignment horizontal="center"/>
    </xf>
    <xf numFmtId="0" fontId="2" fillId="2" borderId="18" xfId="3" applyFont="1" applyFill="1" applyBorder="1" applyAlignment="1">
      <alignment horizontal="center" vertical="center"/>
    </xf>
    <xf numFmtId="0" fontId="2" fillId="2" borderId="18" xfId="3" applyFont="1" applyFill="1" applyBorder="1" applyAlignment="1">
      <alignment horizontal="left"/>
    </xf>
    <xf numFmtId="0" fontId="2" fillId="2" borderId="18" xfId="3" applyFont="1" applyFill="1" applyBorder="1"/>
    <xf numFmtId="0" fontId="5" fillId="2" borderId="2" xfId="3" applyFont="1" applyFill="1" applyBorder="1" applyAlignment="1"/>
    <xf numFmtId="0" fontId="5" fillId="2" borderId="2" xfId="3" applyFont="1" applyFill="1" applyBorder="1" applyAlignment="1">
      <alignment horizontal="center"/>
    </xf>
    <xf numFmtId="3" fontId="5" fillId="2" borderId="2" xfId="3" applyNumberFormat="1" applyFont="1" applyFill="1" applyBorder="1" applyAlignment="1">
      <alignment horizontal="center"/>
    </xf>
    <xf numFmtId="0" fontId="5" fillId="2" borderId="2" xfId="3" applyFont="1" applyFill="1" applyBorder="1"/>
    <xf numFmtId="0" fontId="5" fillId="2" borderId="2" xfId="3" applyFont="1" applyFill="1" applyBorder="1" applyAlignment="1">
      <alignment horizontal="left"/>
    </xf>
    <xf numFmtId="0" fontId="11" fillId="0" borderId="19" xfId="3" applyFont="1" applyFill="1" applyBorder="1" applyAlignment="1"/>
    <xf numFmtId="0" fontId="11" fillId="0" borderId="16" xfId="3" applyFont="1" applyFill="1" applyBorder="1" applyAlignment="1">
      <alignment horizontal="center" vertical="top" wrapText="1"/>
    </xf>
    <xf numFmtId="0" fontId="11" fillId="0" borderId="16" xfId="3" applyFont="1" applyFill="1" applyBorder="1" applyAlignment="1">
      <alignment horizontal="center"/>
    </xf>
    <xf numFmtId="0" fontId="11" fillId="0" borderId="16" xfId="3" applyFont="1" applyFill="1" applyBorder="1"/>
    <xf numFmtId="0" fontId="11" fillId="0" borderId="16" xfId="3" applyFont="1" applyFill="1" applyBorder="1" applyAlignment="1">
      <alignment horizontal="left"/>
    </xf>
    <xf numFmtId="0" fontId="2" fillId="2" borderId="16" xfId="3" applyFont="1" applyFill="1" applyBorder="1" applyAlignment="1">
      <alignment horizontal="center"/>
    </xf>
    <xf numFmtId="0" fontId="5" fillId="2" borderId="12" xfId="3" applyFont="1" applyFill="1" applyBorder="1" applyAlignment="1"/>
    <xf numFmtId="3" fontId="5" fillId="2" borderId="12" xfId="3" applyNumberFormat="1" applyFont="1" applyFill="1" applyBorder="1" applyAlignment="1">
      <alignment horizontal="center"/>
    </xf>
    <xf numFmtId="0" fontId="5" fillId="2" borderId="12" xfId="3" applyFont="1" applyFill="1" applyBorder="1" applyAlignment="1">
      <alignment horizontal="center"/>
    </xf>
    <xf numFmtId="0" fontId="5" fillId="2" borderId="12" xfId="3" applyFont="1" applyFill="1" applyBorder="1"/>
    <xf numFmtId="0" fontId="5" fillId="2" borderId="12" xfId="3" applyFont="1" applyFill="1" applyBorder="1" applyAlignment="1">
      <alignment horizontal="left"/>
    </xf>
    <xf numFmtId="0" fontId="12" fillId="2" borderId="16" xfId="3" applyFont="1" applyFill="1" applyBorder="1" applyAlignment="1"/>
    <xf numFmtId="0" fontId="13" fillId="2" borderId="16" xfId="3" applyFont="1" applyFill="1" applyBorder="1" applyAlignment="1">
      <alignment horizontal="center"/>
    </xf>
    <xf numFmtId="0" fontId="12" fillId="2" borderId="16" xfId="3" applyFont="1" applyFill="1" applyBorder="1" applyAlignment="1">
      <alignment horizontal="left"/>
    </xf>
    <xf numFmtId="0" fontId="12" fillId="2" borderId="16" xfId="3" applyFont="1" applyFill="1" applyBorder="1" applyAlignment="1">
      <alignment horizontal="center"/>
    </xf>
    <xf numFmtId="0" fontId="12" fillId="2" borderId="16" xfId="3" applyFont="1" applyFill="1" applyBorder="1"/>
    <xf numFmtId="0" fontId="11" fillId="2" borderId="16" xfId="3" applyFont="1" applyFill="1" applyBorder="1" applyAlignment="1">
      <alignment horizontal="center"/>
    </xf>
    <xf numFmtId="0" fontId="12" fillId="2" borderId="14" xfId="3" applyFont="1" applyFill="1" applyBorder="1" applyAlignment="1"/>
    <xf numFmtId="0" fontId="13" fillId="2" borderId="14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left"/>
    </xf>
    <xf numFmtId="0" fontId="12" fillId="2" borderId="14" xfId="3" applyFont="1" applyFill="1" applyBorder="1" applyAlignment="1">
      <alignment horizontal="center"/>
    </xf>
    <xf numFmtId="0" fontId="12" fillId="2" borderId="14" xfId="3" applyFont="1" applyFill="1" applyBorder="1"/>
    <xf numFmtId="0" fontId="11" fillId="2" borderId="14" xfId="3" applyFont="1" applyFill="1" applyBorder="1" applyAlignment="1">
      <alignment horizontal="center"/>
    </xf>
    <xf numFmtId="3" fontId="13" fillId="2" borderId="14" xfId="4" applyNumberFormat="1" applyFont="1" applyFill="1" applyBorder="1" applyAlignment="1">
      <alignment horizontal="center"/>
    </xf>
    <xf numFmtId="0" fontId="13" fillId="2" borderId="14" xfId="4" applyNumberFormat="1" applyFont="1" applyFill="1" applyBorder="1" applyAlignment="1">
      <alignment horizontal="center"/>
    </xf>
    <xf numFmtId="188" fontId="13" fillId="2" borderId="14" xfId="4" applyNumberFormat="1" applyFont="1" applyFill="1" applyBorder="1" applyAlignment="1">
      <alignment horizontal="center"/>
    </xf>
    <xf numFmtId="0" fontId="13" fillId="2" borderId="14" xfId="3" applyFont="1" applyFill="1" applyBorder="1" applyAlignment="1">
      <alignment horizontal="left"/>
    </xf>
    <xf numFmtId="0" fontId="3" fillId="2" borderId="12" xfId="3" applyFont="1" applyFill="1" applyBorder="1" applyAlignment="1"/>
    <xf numFmtId="0" fontId="2" fillId="2" borderId="16" xfId="3" applyFont="1" applyFill="1" applyBorder="1" applyAlignment="1"/>
    <xf numFmtId="0" fontId="2" fillId="2" borderId="16" xfId="3" applyFont="1" applyFill="1" applyBorder="1" applyAlignment="1">
      <alignment horizontal="left"/>
    </xf>
    <xf numFmtId="0" fontId="11" fillId="2" borderId="16" xfId="3" applyFont="1" applyFill="1" applyBorder="1"/>
    <xf numFmtId="3" fontId="2" fillId="2" borderId="14" xfId="3" applyNumberFormat="1" applyFont="1" applyFill="1" applyBorder="1" applyAlignment="1">
      <alignment wrapText="1"/>
    </xf>
    <xf numFmtId="3" fontId="2" fillId="2" borderId="14" xfId="3" applyNumberFormat="1" applyFont="1" applyFill="1" applyBorder="1" applyAlignment="1">
      <alignment horizontal="center"/>
    </xf>
    <xf numFmtId="3" fontId="2" fillId="2" borderId="14" xfId="3" applyNumberFormat="1" applyFont="1" applyFill="1" applyBorder="1" applyAlignment="1">
      <alignment horizontal="center" vertical="center"/>
    </xf>
    <xf numFmtId="3" fontId="2" fillId="2" borderId="14" xfId="3" applyNumberFormat="1" applyFont="1" applyFill="1" applyBorder="1" applyAlignment="1">
      <alignment horizontal="left" vertical="center"/>
    </xf>
    <xf numFmtId="0" fontId="2" fillId="2" borderId="14" xfId="3" applyFont="1" applyFill="1" applyBorder="1" applyAlignment="1">
      <alignment horizontal="center"/>
    </xf>
    <xf numFmtId="0" fontId="11" fillId="2" borderId="14" xfId="3" applyFont="1" applyFill="1" applyBorder="1"/>
    <xf numFmtId="0" fontId="2" fillId="2" borderId="14" xfId="3" applyFont="1" applyFill="1" applyBorder="1" applyAlignment="1"/>
    <xf numFmtId="0" fontId="2" fillId="2" borderId="14" xfId="3" applyFont="1" applyFill="1" applyBorder="1" applyAlignment="1">
      <alignment horizontal="left"/>
    </xf>
    <xf numFmtId="3" fontId="3" fillId="2" borderId="12" xfId="3" applyNumberFormat="1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left"/>
    </xf>
    <xf numFmtId="3" fontId="2" fillId="2" borderId="16" xfId="3" applyNumberFormat="1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shrinkToFit="1"/>
    </xf>
    <xf numFmtId="0" fontId="2" fillId="2" borderId="16" xfId="3" applyFont="1" applyFill="1" applyBorder="1" applyAlignment="1">
      <alignment shrinkToFit="1"/>
    </xf>
    <xf numFmtId="0" fontId="12" fillId="0" borderId="16" xfId="3" applyFont="1" applyFill="1" applyBorder="1" applyAlignment="1"/>
    <xf numFmtId="0" fontId="12" fillId="0" borderId="16" xfId="5" applyFont="1" applyBorder="1" applyAlignment="1">
      <alignment horizontal="center"/>
    </xf>
    <xf numFmtId="3" fontId="12" fillId="0" borderId="16" xfId="3" applyNumberFormat="1" applyFont="1" applyFill="1" applyBorder="1" applyAlignment="1">
      <alignment horizontal="center"/>
    </xf>
    <xf numFmtId="0" fontId="12" fillId="2" borderId="16" xfId="5" applyFont="1" applyFill="1" applyBorder="1" applyAlignment="1">
      <alignment horizontal="center" shrinkToFit="1"/>
    </xf>
    <xf numFmtId="0" fontId="12" fillId="2" borderId="16" xfId="5" applyFont="1" applyFill="1" applyBorder="1" applyAlignment="1">
      <alignment horizontal="left" shrinkToFit="1"/>
    </xf>
    <xf numFmtId="0" fontId="2" fillId="0" borderId="16" xfId="3" applyFont="1" applyFill="1" applyBorder="1" applyAlignment="1">
      <alignment horizontal="center"/>
    </xf>
    <xf numFmtId="0" fontId="12" fillId="0" borderId="16" xfId="3" applyFont="1" applyBorder="1"/>
    <xf numFmtId="0" fontId="12" fillId="0" borderId="14" xfId="3" applyFont="1" applyFill="1" applyBorder="1" applyAlignment="1"/>
    <xf numFmtId="3" fontId="12" fillId="0" borderId="14" xfId="3" applyNumberFormat="1" applyFont="1" applyFill="1" applyBorder="1" applyAlignment="1">
      <alignment horizontal="center"/>
    </xf>
    <xf numFmtId="0" fontId="2" fillId="0" borderId="14" xfId="6" applyFont="1" applyFill="1" applyBorder="1" applyAlignment="1">
      <alignment horizontal="center"/>
    </xf>
    <xf numFmtId="0" fontId="12" fillId="0" borderId="14" xfId="3" applyFont="1" applyFill="1" applyBorder="1" applyAlignment="1">
      <alignment horizontal="left"/>
    </xf>
    <xf numFmtId="0" fontId="12" fillId="0" borderId="14" xfId="3" applyFont="1" applyFill="1" applyBorder="1" applyAlignment="1">
      <alignment horizontal="center"/>
    </xf>
    <xf numFmtId="0" fontId="12" fillId="0" borderId="14" xfId="3" applyFont="1" applyFill="1" applyBorder="1"/>
    <xf numFmtId="0" fontId="15" fillId="2" borderId="16" xfId="3" applyFont="1" applyFill="1" applyBorder="1" applyAlignment="1"/>
    <xf numFmtId="0" fontId="15" fillId="2" borderId="16" xfId="3" applyFont="1" applyFill="1" applyBorder="1" applyAlignment="1">
      <alignment horizontal="center"/>
    </xf>
    <xf numFmtId="0" fontId="15" fillId="2" borderId="16" xfId="3" applyFont="1" applyFill="1" applyBorder="1" applyAlignment="1">
      <alignment horizontal="left"/>
    </xf>
    <xf numFmtId="0" fontId="15" fillId="2" borderId="16" xfId="3" applyFont="1" applyFill="1" applyBorder="1"/>
    <xf numFmtId="0" fontId="2" fillId="2" borderId="13" xfId="3" applyFont="1" applyFill="1" applyBorder="1" applyAlignment="1"/>
    <xf numFmtId="0" fontId="5" fillId="2" borderId="13" xfId="3" applyFont="1" applyFill="1" applyBorder="1" applyAlignment="1">
      <alignment horizontal="center"/>
    </xf>
    <xf numFmtId="0" fontId="16" fillId="2" borderId="13" xfId="3" applyFont="1" applyFill="1" applyBorder="1"/>
    <xf numFmtId="0" fontId="2" fillId="2" borderId="13" xfId="3" applyFont="1" applyFill="1" applyBorder="1" applyAlignment="1">
      <alignment horizontal="left"/>
    </xf>
    <xf numFmtId="0" fontId="2" fillId="2" borderId="13" xfId="3" applyFont="1" applyFill="1" applyBorder="1" applyAlignment="1">
      <alignment horizontal="center"/>
    </xf>
    <xf numFmtId="3" fontId="11" fillId="0" borderId="16" xfId="3" applyNumberFormat="1" applyFont="1" applyBorder="1" applyAlignment="1">
      <alignment wrapText="1"/>
    </xf>
    <xf numFmtId="0" fontId="11" fillId="0" borderId="16" xfId="3" applyNumberFormat="1" applyFont="1" applyBorder="1" applyAlignment="1">
      <alignment horizontal="center" vertical="center"/>
    </xf>
    <xf numFmtId="3" fontId="11" fillId="0" borderId="16" xfId="3" applyNumberFormat="1" applyFont="1" applyBorder="1" applyAlignment="1">
      <alignment horizontal="center" vertical="center"/>
    </xf>
    <xf numFmtId="3" fontId="11" fillId="0" borderId="16" xfId="3" applyNumberFormat="1" applyFont="1" applyBorder="1" applyAlignment="1">
      <alignment horizontal="left" vertical="center"/>
    </xf>
    <xf numFmtId="0" fontId="2" fillId="0" borderId="16" xfId="3" applyFont="1" applyFill="1" applyBorder="1" applyAlignment="1">
      <alignment horizontal="left"/>
    </xf>
    <xf numFmtId="3" fontId="11" fillId="0" borderId="14" xfId="3" applyNumberFormat="1" applyFont="1" applyBorder="1" applyAlignment="1">
      <alignment horizontal="left" vertical="center" wrapText="1"/>
    </xf>
    <xf numFmtId="0" fontId="11" fillId="0" borderId="14" xfId="3" applyNumberFormat="1" applyFont="1" applyBorder="1" applyAlignment="1">
      <alignment horizontal="center" vertical="center"/>
    </xf>
    <xf numFmtId="3" fontId="11" fillId="0" borderId="14" xfId="3" applyNumberFormat="1" applyFont="1" applyBorder="1" applyAlignment="1">
      <alignment horizontal="center" vertical="center"/>
    </xf>
    <xf numFmtId="3" fontId="11" fillId="0" borderId="14" xfId="3" applyNumberFormat="1" applyFont="1" applyBorder="1" applyAlignment="1">
      <alignment horizontal="left" vertical="center"/>
    </xf>
    <xf numFmtId="0" fontId="11" fillId="0" borderId="14" xfId="3" applyFont="1" applyFill="1" applyBorder="1" applyAlignment="1">
      <alignment horizontal="center"/>
    </xf>
    <xf numFmtId="0" fontId="2" fillId="0" borderId="14" xfId="3" applyFont="1" applyFill="1" applyBorder="1" applyAlignment="1">
      <alignment horizontal="left"/>
    </xf>
    <xf numFmtId="0" fontId="11" fillId="0" borderId="14" xfId="7" applyNumberFormat="1" applyFont="1" applyBorder="1" applyAlignment="1">
      <alignment horizontal="center" vertical="center"/>
    </xf>
    <xf numFmtId="0" fontId="11" fillId="0" borderId="14" xfId="3" applyFont="1" applyBorder="1" applyAlignment="1">
      <alignment horizontal="left" vertical="center" wrapText="1"/>
    </xf>
    <xf numFmtId="0" fontId="11" fillId="0" borderId="14" xfId="3" applyFont="1" applyBorder="1" applyAlignment="1">
      <alignment horizontal="center" vertical="center"/>
    </xf>
    <xf numFmtId="0" fontId="11" fillId="0" borderId="14" xfId="3" applyFont="1" applyBorder="1" applyAlignment="1">
      <alignment horizontal="left" vertical="center"/>
    </xf>
    <xf numFmtId="0" fontId="11" fillId="0" borderId="14" xfId="3" applyFont="1" applyBorder="1"/>
    <xf numFmtId="0" fontId="11" fillId="0" borderId="14" xfId="3" applyFont="1" applyBorder="1" applyAlignment="1">
      <alignment horizontal="center"/>
    </xf>
    <xf numFmtId="0" fontId="11" fillId="0" borderId="14" xfId="3" applyFont="1" applyBorder="1" applyAlignment="1">
      <alignment horizontal="left"/>
    </xf>
    <xf numFmtId="0" fontId="5" fillId="2" borderId="13" xfId="3" applyFont="1" applyFill="1" applyBorder="1" applyAlignment="1"/>
    <xf numFmtId="3" fontId="5" fillId="2" borderId="13" xfId="3" applyNumberFormat="1" applyFont="1" applyFill="1" applyBorder="1" applyAlignment="1">
      <alignment horizontal="center"/>
    </xf>
    <xf numFmtId="0" fontId="5" fillId="2" borderId="13" xfId="3" applyFont="1" applyFill="1" applyBorder="1" applyAlignment="1">
      <alignment horizontal="left"/>
    </xf>
    <xf numFmtId="0" fontId="2" fillId="2" borderId="16" xfId="3" applyFont="1" applyFill="1" applyBorder="1"/>
    <xf numFmtId="16" fontId="2" fillId="2" borderId="14" xfId="3" applyNumberFormat="1" applyFont="1" applyFill="1" applyBorder="1" applyAlignment="1"/>
    <xf numFmtId="0" fontId="2" fillId="2" borderId="14" xfId="3" applyFont="1" applyFill="1" applyBorder="1"/>
    <xf numFmtId="3" fontId="15" fillId="2" borderId="20" xfId="3" applyNumberFormat="1" applyFont="1" applyFill="1" applyBorder="1" applyAlignment="1">
      <alignment vertical="center" wrapText="1"/>
    </xf>
    <xf numFmtId="3" fontId="17" fillId="2" borderId="20" xfId="3" applyNumberFormat="1" applyFont="1" applyFill="1" applyBorder="1" applyAlignment="1">
      <alignment horizontal="center" vertical="center"/>
    </xf>
    <xf numFmtId="0" fontId="17" fillId="2" borderId="20" xfId="3" applyFont="1" applyFill="1" applyBorder="1" applyAlignment="1">
      <alignment horizontal="left" vertical="center"/>
    </xf>
    <xf numFmtId="0" fontId="17" fillId="2" borderId="20" xfId="3" applyFont="1" applyFill="1" applyBorder="1" applyAlignment="1">
      <alignment horizontal="center" vertical="center"/>
    </xf>
    <xf numFmtId="0" fontId="17" fillId="2" borderId="20" xfId="3" applyFont="1" applyFill="1" applyBorder="1" applyAlignment="1">
      <alignment horizontal="center" wrapText="1"/>
    </xf>
    <xf numFmtId="0" fontId="17" fillId="0" borderId="8" xfId="3" applyFont="1" applyBorder="1" applyAlignment="1">
      <alignment horizontal="center"/>
    </xf>
    <xf numFmtId="0" fontId="17" fillId="0" borderId="1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/>
    </xf>
    <xf numFmtId="0" fontId="17" fillId="0" borderId="7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5" xfId="3" applyFont="1" applyBorder="1" applyAlignment="1">
      <alignment horizontal="center"/>
    </xf>
    <xf numFmtId="0" fontId="17" fillId="0" borderId="1" xfId="3" applyFont="1" applyBorder="1" applyAlignment="1">
      <alignment horizontal="center" vertical="center"/>
    </xf>
    <xf numFmtId="49" fontId="5" fillId="0" borderId="0" xfId="3" applyNumberFormat="1" applyFont="1" applyAlignment="1">
      <alignment vertical="center"/>
    </xf>
    <xf numFmtId="0" fontId="3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2" fillId="0" borderId="0" xfId="3" applyFont="1"/>
    <xf numFmtId="0" fontId="3" fillId="0" borderId="0" xfId="3" applyFont="1" applyAlignment="1">
      <alignment horizontal="center" vertical="center"/>
    </xf>
  </cellXfs>
  <cellStyles count="8">
    <cellStyle name="Comma 2" xfId="2"/>
    <cellStyle name="Comma 2 2" xfId="7"/>
    <cellStyle name="Normal 2" xfId="1"/>
    <cellStyle name="Normal 2 2" xfId="6"/>
    <cellStyle name="Normal 3" xfId="5"/>
    <cellStyle name="เครื่องหมายจุลภาค 2" xfId="4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C19" sqref="C19"/>
    </sheetView>
  </sheetViews>
  <sheetFormatPr defaultColWidth="9.125" defaultRowHeight="15" x14ac:dyDescent="0.25"/>
  <cols>
    <col min="1" max="1" width="9.125" style="1"/>
    <col min="2" max="2" width="27" style="1" bestFit="1" customWidth="1"/>
    <col min="3" max="3" width="7.375" style="1" customWidth="1"/>
    <col min="4" max="4" width="8.125" style="1" customWidth="1"/>
    <col min="5" max="8" width="8.25" style="1" customWidth="1"/>
    <col min="9" max="9" width="11.875" style="1" bestFit="1" customWidth="1"/>
    <col min="10" max="12" width="6.75" style="1" customWidth="1"/>
    <col min="13" max="13" width="11.25" style="1" customWidth="1"/>
    <col min="14" max="16" width="8.125" style="1" customWidth="1"/>
    <col min="17" max="17" width="9.75" style="1" customWidth="1"/>
    <col min="18" max="18" width="11" style="1" customWidth="1"/>
    <col min="19" max="19" width="10.375" style="1" customWidth="1"/>
    <col min="20" max="20" width="10.625" style="1" customWidth="1"/>
    <col min="21" max="21" width="12.875" style="1" customWidth="1"/>
    <col min="22" max="22" width="10.375" style="1" customWidth="1"/>
    <col min="23" max="23" width="13.25" style="1" bestFit="1" customWidth="1"/>
    <col min="24" max="16384" width="9.125" style="1"/>
  </cols>
  <sheetData>
    <row r="1" spans="1:23" ht="21" x14ac:dyDescent="0.3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8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 x14ac:dyDescent="0.3">
      <c r="A3" s="54" t="s">
        <v>0</v>
      </c>
      <c r="B3" s="4" t="s">
        <v>1</v>
      </c>
      <c r="C3" s="51" t="s">
        <v>2</v>
      </c>
      <c r="D3" s="53"/>
      <c r="E3" s="52" t="s">
        <v>3</v>
      </c>
      <c r="F3" s="52"/>
      <c r="G3" s="52"/>
      <c r="H3" s="53"/>
      <c r="I3" s="5" t="s">
        <v>4</v>
      </c>
      <c r="J3" s="51" t="s">
        <v>5</v>
      </c>
      <c r="K3" s="52"/>
      <c r="L3" s="53"/>
      <c r="M3" s="6" t="s">
        <v>7</v>
      </c>
      <c r="N3" s="51" t="s">
        <v>6</v>
      </c>
      <c r="O3" s="52"/>
      <c r="P3" s="53"/>
      <c r="Q3" s="7" t="s">
        <v>7</v>
      </c>
      <c r="R3" s="7" t="s">
        <v>8</v>
      </c>
      <c r="S3" s="7" t="s">
        <v>9</v>
      </c>
      <c r="T3" s="7" t="s">
        <v>10</v>
      </c>
      <c r="U3" s="7" t="s">
        <v>11</v>
      </c>
      <c r="V3" s="7" t="s">
        <v>12</v>
      </c>
      <c r="W3" s="7" t="s">
        <v>13</v>
      </c>
    </row>
    <row r="4" spans="1:23" ht="18.75" x14ac:dyDescent="0.3">
      <c r="A4" s="55"/>
      <c r="B4" s="8" t="s">
        <v>14</v>
      </c>
      <c r="C4" s="8" t="s">
        <v>15</v>
      </c>
      <c r="D4" s="41" t="s">
        <v>16</v>
      </c>
      <c r="E4" s="42" t="s">
        <v>17</v>
      </c>
      <c r="F4" s="42" t="s">
        <v>18</v>
      </c>
      <c r="G4" s="42" t="s">
        <v>19</v>
      </c>
      <c r="H4" s="42" t="s">
        <v>20</v>
      </c>
      <c r="I4" s="8" t="s">
        <v>21</v>
      </c>
      <c r="J4" s="42" t="s">
        <v>17</v>
      </c>
      <c r="K4" s="42" t="s">
        <v>22</v>
      </c>
      <c r="L4" s="42" t="s">
        <v>23</v>
      </c>
      <c r="M4" s="12" t="s">
        <v>43</v>
      </c>
      <c r="N4" s="42" t="s">
        <v>17</v>
      </c>
      <c r="O4" s="42" t="s">
        <v>24</v>
      </c>
      <c r="P4" s="42" t="s">
        <v>25</v>
      </c>
      <c r="Q4" s="12" t="s">
        <v>26</v>
      </c>
      <c r="R4" s="12" t="s">
        <v>27</v>
      </c>
      <c r="S4" s="12" t="s">
        <v>28</v>
      </c>
      <c r="T4" s="12" t="s">
        <v>28</v>
      </c>
      <c r="U4" s="12" t="s">
        <v>29</v>
      </c>
      <c r="V4" s="12" t="s">
        <v>30</v>
      </c>
      <c r="W4" s="12" t="s">
        <v>30</v>
      </c>
    </row>
    <row r="5" spans="1:23" ht="18.75" x14ac:dyDescent="0.3">
      <c r="A5" s="13">
        <v>1</v>
      </c>
      <c r="B5" s="43" t="s">
        <v>37</v>
      </c>
      <c r="C5" s="44">
        <v>1</v>
      </c>
      <c r="D5" s="17">
        <v>10</v>
      </c>
      <c r="E5" s="45">
        <v>844</v>
      </c>
      <c r="F5" s="45">
        <v>21</v>
      </c>
      <c r="G5" s="45">
        <v>683</v>
      </c>
      <c r="H5" s="17">
        <v>140</v>
      </c>
      <c r="I5" s="17"/>
      <c r="J5" s="13">
        <f>K5+L5</f>
        <v>8</v>
      </c>
      <c r="K5" s="17">
        <v>6</v>
      </c>
      <c r="L5" s="17">
        <v>2</v>
      </c>
      <c r="M5" s="17"/>
      <c r="N5" s="17">
        <v>58</v>
      </c>
      <c r="O5" s="17">
        <v>58</v>
      </c>
      <c r="P5" s="17"/>
      <c r="Q5" s="17"/>
      <c r="R5" s="17"/>
      <c r="S5" s="17"/>
      <c r="T5" s="17"/>
      <c r="U5" s="17"/>
      <c r="V5" s="17"/>
      <c r="W5" s="17"/>
    </row>
    <row r="6" spans="1:23" ht="18.75" x14ac:dyDescent="0.3">
      <c r="A6" s="19">
        <v>2</v>
      </c>
      <c r="B6" s="26" t="s">
        <v>38</v>
      </c>
      <c r="C6" s="27">
        <v>4</v>
      </c>
      <c r="D6" s="25">
        <v>42</v>
      </c>
      <c r="E6" s="21">
        <f t="shared" ref="E6" si="0">F6+G6+H6</f>
        <v>658</v>
      </c>
      <c r="F6" s="28">
        <v>80</v>
      </c>
      <c r="G6" s="28">
        <v>524</v>
      </c>
      <c r="H6" s="25">
        <v>54</v>
      </c>
      <c r="I6" s="19" t="s">
        <v>33</v>
      </c>
      <c r="J6" s="25"/>
      <c r="K6" s="25"/>
      <c r="L6" s="25"/>
      <c r="M6" s="19">
        <f t="shared" ref="M6" si="1">N6+O6</f>
        <v>360</v>
      </c>
      <c r="N6" s="25">
        <v>235</v>
      </c>
      <c r="O6" s="25">
        <v>125</v>
      </c>
      <c r="P6" s="25" t="s">
        <v>33</v>
      </c>
      <c r="Q6" s="25" t="s">
        <v>44</v>
      </c>
      <c r="R6" s="25">
        <v>4</v>
      </c>
      <c r="S6" s="25">
        <v>4</v>
      </c>
      <c r="T6" s="25">
        <v>4</v>
      </c>
      <c r="U6" s="25">
        <v>4</v>
      </c>
      <c r="V6" s="25">
        <v>4</v>
      </c>
      <c r="W6" s="19">
        <v>1</v>
      </c>
    </row>
    <row r="7" spans="1:23" ht="18.75" x14ac:dyDescent="0.3">
      <c r="A7" s="19">
        <v>3</v>
      </c>
      <c r="B7" s="24" t="s">
        <v>34</v>
      </c>
      <c r="C7" s="20">
        <v>2</v>
      </c>
      <c r="D7" s="19">
        <v>38</v>
      </c>
      <c r="E7" s="21">
        <f t="shared" ref="E7:E8" si="2">F7+G7+H7</f>
        <v>1909</v>
      </c>
      <c r="F7" s="21">
        <v>43</v>
      </c>
      <c r="G7" s="21">
        <v>1144</v>
      </c>
      <c r="H7" s="21">
        <v>722</v>
      </c>
      <c r="I7" s="19">
        <v>1</v>
      </c>
      <c r="J7" s="19"/>
      <c r="K7" s="19"/>
      <c r="L7" s="19"/>
      <c r="M7" s="19">
        <v>2</v>
      </c>
      <c r="N7" s="19">
        <f t="shared" ref="N7:N8" si="3">O7+P7</f>
        <v>491</v>
      </c>
      <c r="O7" s="19">
        <v>491</v>
      </c>
      <c r="P7" s="19"/>
      <c r="Q7" s="19">
        <v>2</v>
      </c>
      <c r="R7" s="19"/>
      <c r="S7" s="19"/>
      <c r="T7" s="19"/>
      <c r="U7" s="22"/>
      <c r="V7" s="22"/>
      <c r="W7" s="19">
        <v>1</v>
      </c>
    </row>
    <row r="8" spans="1:23" ht="18.75" x14ac:dyDescent="0.3">
      <c r="A8" s="19">
        <v>4</v>
      </c>
      <c r="B8" s="24" t="s">
        <v>36</v>
      </c>
      <c r="C8" s="20">
        <v>1</v>
      </c>
      <c r="D8" s="19">
        <v>40</v>
      </c>
      <c r="E8" s="21">
        <f t="shared" si="2"/>
        <v>1747</v>
      </c>
      <c r="F8" s="21">
        <v>18</v>
      </c>
      <c r="G8" s="21">
        <v>1038</v>
      </c>
      <c r="H8" s="19">
        <v>691</v>
      </c>
      <c r="I8" s="19"/>
      <c r="J8" s="19"/>
      <c r="K8" s="19"/>
      <c r="L8" s="19"/>
      <c r="M8" s="19">
        <v>1</v>
      </c>
      <c r="N8" s="19">
        <f t="shared" si="3"/>
        <v>150</v>
      </c>
      <c r="O8" s="19">
        <v>150</v>
      </c>
      <c r="P8" s="19"/>
      <c r="Q8" s="19"/>
      <c r="R8" s="19"/>
      <c r="S8" s="19"/>
      <c r="T8" s="19">
        <v>1</v>
      </c>
      <c r="U8" s="19"/>
      <c r="V8" s="19"/>
      <c r="W8" s="19">
        <v>1</v>
      </c>
    </row>
    <row r="9" spans="1:23" ht="18.75" x14ac:dyDescent="0.3">
      <c r="A9" s="19">
        <v>5</v>
      </c>
      <c r="B9" s="24" t="s">
        <v>31</v>
      </c>
      <c r="C9" s="20">
        <v>5</v>
      </c>
      <c r="D9" s="19">
        <v>116</v>
      </c>
      <c r="E9" s="21">
        <f>F9+G9+H9</f>
        <v>10870</v>
      </c>
      <c r="F9" s="21">
        <v>173</v>
      </c>
      <c r="G9" s="21">
        <v>7386</v>
      </c>
      <c r="H9" s="21">
        <v>3311</v>
      </c>
      <c r="I9" s="19"/>
      <c r="J9" s="19">
        <f>K9+L9</f>
        <v>19</v>
      </c>
      <c r="K9" s="19"/>
      <c r="L9" s="19">
        <v>19</v>
      </c>
      <c r="M9" s="19">
        <v>6</v>
      </c>
      <c r="N9" s="19">
        <v>300</v>
      </c>
      <c r="O9" s="19">
        <v>300</v>
      </c>
      <c r="P9" s="19"/>
      <c r="Q9" s="19">
        <v>1</v>
      </c>
      <c r="R9" s="25">
        <v>6</v>
      </c>
      <c r="S9" s="25">
        <v>1</v>
      </c>
      <c r="T9" s="25">
        <v>1</v>
      </c>
      <c r="U9" s="25"/>
      <c r="V9" s="25"/>
      <c r="W9" s="25">
        <v>3</v>
      </c>
    </row>
    <row r="10" spans="1:23" ht="18.75" x14ac:dyDescent="0.3">
      <c r="A10" s="19">
        <v>6</v>
      </c>
      <c r="B10" s="24" t="s">
        <v>32</v>
      </c>
      <c r="C10" s="20">
        <v>7</v>
      </c>
      <c r="D10" s="19">
        <v>87</v>
      </c>
      <c r="E10" s="21">
        <f t="shared" ref="E10:E13" si="4">F10+G10+H10</f>
        <v>3202</v>
      </c>
      <c r="F10" s="21">
        <v>98</v>
      </c>
      <c r="G10" s="21">
        <v>2052</v>
      </c>
      <c r="H10" s="21">
        <v>1052</v>
      </c>
      <c r="I10" s="19" t="s">
        <v>33</v>
      </c>
      <c r="J10" s="19">
        <f>K10+L10</f>
        <v>35</v>
      </c>
      <c r="K10" s="19"/>
      <c r="L10" s="19">
        <v>35</v>
      </c>
      <c r="M10" s="19"/>
      <c r="N10" s="19">
        <f t="shared" ref="N10:N11" si="5">O10+P10</f>
        <v>942</v>
      </c>
      <c r="O10" s="19">
        <v>579</v>
      </c>
      <c r="P10" s="19">
        <v>363</v>
      </c>
      <c r="Q10" s="19">
        <v>4</v>
      </c>
      <c r="R10" s="19"/>
      <c r="S10" s="19"/>
      <c r="T10" s="19"/>
      <c r="U10" s="22"/>
      <c r="V10" s="22"/>
      <c r="W10" s="19"/>
    </row>
    <row r="11" spans="1:23" ht="18.75" x14ac:dyDescent="0.3">
      <c r="A11" s="25">
        <v>7</v>
      </c>
      <c r="B11" s="24" t="s">
        <v>35</v>
      </c>
      <c r="C11" s="20">
        <v>1</v>
      </c>
      <c r="D11" s="19">
        <v>57</v>
      </c>
      <c r="E11" s="21">
        <f t="shared" si="4"/>
        <v>3036</v>
      </c>
      <c r="F11" s="21">
        <v>117</v>
      </c>
      <c r="G11" s="21">
        <v>1294</v>
      </c>
      <c r="H11" s="19">
        <v>1625</v>
      </c>
      <c r="I11" s="19"/>
      <c r="J11" s="19"/>
      <c r="K11" s="19"/>
      <c r="L11" s="19"/>
      <c r="M11" s="19"/>
      <c r="N11" s="19">
        <f t="shared" si="5"/>
        <v>316</v>
      </c>
      <c r="O11" s="19">
        <v>316</v>
      </c>
      <c r="P11" s="19"/>
      <c r="Q11" s="19">
        <v>1</v>
      </c>
      <c r="R11" s="19"/>
      <c r="S11" s="19"/>
      <c r="T11" s="19"/>
      <c r="U11" s="22"/>
      <c r="V11" s="22"/>
      <c r="W11" s="22"/>
    </row>
    <row r="12" spans="1:23" ht="18.75" x14ac:dyDescent="0.3">
      <c r="A12" s="25">
        <v>8</v>
      </c>
      <c r="B12" s="26" t="s">
        <v>40</v>
      </c>
      <c r="C12" s="27">
        <v>1</v>
      </c>
      <c r="D12" s="25">
        <v>18</v>
      </c>
      <c r="E12" s="21">
        <f t="shared" si="4"/>
        <v>565</v>
      </c>
      <c r="F12" s="28">
        <v>54</v>
      </c>
      <c r="G12" s="28">
        <v>246</v>
      </c>
      <c r="H12" s="25">
        <v>265</v>
      </c>
      <c r="I12" s="25"/>
      <c r="J12" s="19">
        <f t="shared" ref="J12" si="6">K12+L12</f>
        <v>6</v>
      </c>
      <c r="K12" s="25">
        <v>3</v>
      </c>
      <c r="L12" s="25">
        <v>3</v>
      </c>
      <c r="M12" s="25"/>
      <c r="N12" s="19">
        <v>54</v>
      </c>
      <c r="O12" s="25">
        <v>54</v>
      </c>
      <c r="P12" s="25"/>
      <c r="Q12" s="25">
        <v>1</v>
      </c>
      <c r="R12" s="25"/>
      <c r="S12" s="25">
        <v>2</v>
      </c>
      <c r="T12" s="25"/>
      <c r="U12" s="46"/>
      <c r="V12" s="46"/>
      <c r="W12" s="46"/>
    </row>
    <row r="13" spans="1:23" ht="18.75" x14ac:dyDescent="0.3">
      <c r="A13" s="29">
        <v>9</v>
      </c>
      <c r="B13" s="40" t="s">
        <v>39</v>
      </c>
      <c r="C13" s="30">
        <v>4</v>
      </c>
      <c r="D13" s="29">
        <v>79</v>
      </c>
      <c r="E13" s="31">
        <f t="shared" si="4"/>
        <v>3390</v>
      </c>
      <c r="F13" s="32">
        <v>110</v>
      </c>
      <c r="G13" s="32">
        <v>2316</v>
      </c>
      <c r="H13" s="29">
        <v>964</v>
      </c>
      <c r="I13" s="29"/>
      <c r="J13" s="33"/>
      <c r="K13" s="29"/>
      <c r="L13" s="29"/>
      <c r="M13" s="29"/>
      <c r="N13" s="33">
        <f t="shared" ref="N13" si="7">O13+P13</f>
        <v>194</v>
      </c>
      <c r="O13" s="29">
        <v>194</v>
      </c>
      <c r="P13" s="29"/>
      <c r="Q13" s="29">
        <v>3</v>
      </c>
      <c r="R13" s="29"/>
      <c r="S13" s="30" t="s">
        <v>33</v>
      </c>
      <c r="T13" s="30">
        <v>1</v>
      </c>
      <c r="U13" s="30"/>
      <c r="V13" s="30">
        <v>4</v>
      </c>
      <c r="W13" s="30">
        <v>4</v>
      </c>
    </row>
    <row r="14" spans="1:23" ht="18.75" x14ac:dyDescent="0.3">
      <c r="A14" s="48" t="s">
        <v>41</v>
      </c>
      <c r="B14" s="49"/>
      <c r="C14" s="36">
        <f>SUM(C5:C13)</f>
        <v>26</v>
      </c>
      <c r="D14" s="36">
        <f>SUM(D5:D13)</f>
        <v>487</v>
      </c>
      <c r="E14" s="37">
        <f t="shared" ref="E14:W14" si="8">SUM(E5:E13)</f>
        <v>26221</v>
      </c>
      <c r="F14" s="37">
        <f t="shared" si="8"/>
        <v>714</v>
      </c>
      <c r="G14" s="37">
        <f t="shared" si="8"/>
        <v>16683</v>
      </c>
      <c r="H14" s="37">
        <f t="shared" si="8"/>
        <v>8824</v>
      </c>
      <c r="I14" s="37">
        <f t="shared" si="8"/>
        <v>1</v>
      </c>
      <c r="J14" s="37">
        <f t="shared" si="8"/>
        <v>68</v>
      </c>
      <c r="K14" s="37">
        <f t="shared" si="8"/>
        <v>9</v>
      </c>
      <c r="L14" s="37">
        <f t="shared" si="8"/>
        <v>59</v>
      </c>
      <c r="M14" s="37">
        <f t="shared" si="8"/>
        <v>369</v>
      </c>
      <c r="N14" s="37">
        <f t="shared" si="8"/>
        <v>2740</v>
      </c>
      <c r="O14" s="37">
        <f t="shared" si="8"/>
        <v>2267</v>
      </c>
      <c r="P14" s="37">
        <f t="shared" si="8"/>
        <v>363</v>
      </c>
      <c r="Q14" s="37">
        <f t="shared" si="8"/>
        <v>12</v>
      </c>
      <c r="R14" s="37">
        <f t="shared" si="8"/>
        <v>10</v>
      </c>
      <c r="S14" s="37">
        <f t="shared" si="8"/>
        <v>7</v>
      </c>
      <c r="T14" s="37">
        <f t="shared" si="8"/>
        <v>7</v>
      </c>
      <c r="U14" s="37">
        <f t="shared" si="8"/>
        <v>4</v>
      </c>
      <c r="V14" s="37">
        <f t="shared" si="8"/>
        <v>8</v>
      </c>
      <c r="W14" s="37">
        <f t="shared" si="8"/>
        <v>10</v>
      </c>
    </row>
    <row r="18" spans="1:1" ht="21" x14ac:dyDescent="0.35">
      <c r="A18" s="47" t="s">
        <v>46</v>
      </c>
    </row>
  </sheetData>
  <mergeCells count="7">
    <mergeCell ref="A14:B14"/>
    <mergeCell ref="A1:W1"/>
    <mergeCell ref="N3:P3"/>
    <mergeCell ref="A3:A4"/>
    <mergeCell ref="C3:D3"/>
    <mergeCell ref="E3:H3"/>
    <mergeCell ref="J3:L3"/>
  </mergeCells>
  <pageMargins left="0" right="0" top="2.1259842519685042" bottom="0.74803149606299213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C7" workbookViewId="0">
      <selection activeCell="L11" sqref="L11"/>
    </sheetView>
  </sheetViews>
  <sheetFormatPr defaultRowHeight="12.75" x14ac:dyDescent="0.2"/>
  <cols>
    <col min="1" max="1" width="9" style="56"/>
    <col min="2" max="2" width="33.875" style="56" customWidth="1"/>
    <col min="3" max="3" width="21.375" style="56" customWidth="1"/>
    <col min="4" max="4" width="22" style="56" customWidth="1"/>
    <col min="5" max="5" width="13.75" style="56" customWidth="1"/>
    <col min="6" max="6" width="11.25" style="56" customWidth="1"/>
    <col min="7" max="10" width="9" style="56"/>
    <col min="11" max="11" width="33.125" style="56" customWidth="1"/>
    <col min="12" max="16384" width="9" style="56"/>
  </cols>
  <sheetData>
    <row r="1" spans="1:11" ht="21" x14ac:dyDescent="0.2">
      <c r="A1" s="180" t="s">
        <v>200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1" x14ac:dyDescent="0.2">
      <c r="A2" s="180" t="s">
        <v>199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1" x14ac:dyDescent="0.2">
      <c r="A3" s="180" t="s">
        <v>198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1" x14ac:dyDescent="0.3">
      <c r="A4" s="179"/>
      <c r="B4" s="176"/>
      <c r="C4" s="177"/>
      <c r="D4" s="178"/>
      <c r="E4" s="176"/>
      <c r="F4" s="176"/>
      <c r="G4" s="176"/>
      <c r="H4" s="176"/>
      <c r="I4" s="177"/>
      <c r="J4" s="176"/>
      <c r="K4" s="175" t="s">
        <v>197</v>
      </c>
    </row>
    <row r="5" spans="1:11" ht="19.5" x14ac:dyDescent="0.3">
      <c r="A5" s="174" t="s">
        <v>0</v>
      </c>
      <c r="B5" s="170" t="s">
        <v>196</v>
      </c>
      <c r="C5" s="174" t="s">
        <v>195</v>
      </c>
      <c r="D5" s="174" t="s">
        <v>194</v>
      </c>
      <c r="E5" s="174" t="s">
        <v>193</v>
      </c>
      <c r="F5" s="166" t="s">
        <v>192</v>
      </c>
      <c r="G5" s="173" t="s">
        <v>191</v>
      </c>
      <c r="H5" s="172"/>
      <c r="I5" s="172"/>
      <c r="J5" s="171"/>
      <c r="K5" s="170" t="s">
        <v>190</v>
      </c>
    </row>
    <row r="6" spans="1:11" ht="20.25" thickBot="1" x14ac:dyDescent="0.35">
      <c r="A6" s="169"/>
      <c r="B6" s="165" t="s">
        <v>189</v>
      </c>
      <c r="C6" s="168"/>
      <c r="D6" s="169"/>
      <c r="E6" s="168"/>
      <c r="F6" s="167" t="s">
        <v>188</v>
      </c>
      <c r="G6" s="166" t="s">
        <v>18</v>
      </c>
      <c r="H6" s="166" t="s">
        <v>19</v>
      </c>
      <c r="I6" s="166" t="s">
        <v>20</v>
      </c>
      <c r="J6" s="166" t="s">
        <v>17</v>
      </c>
      <c r="K6" s="165" t="s">
        <v>187</v>
      </c>
    </row>
    <row r="7" spans="1:11" ht="20.25" thickTop="1" x14ac:dyDescent="0.3">
      <c r="A7" s="163" t="s">
        <v>186</v>
      </c>
      <c r="B7" s="164" t="s">
        <v>185</v>
      </c>
      <c r="C7" s="163"/>
      <c r="D7" s="162"/>
      <c r="E7" s="162"/>
      <c r="F7" s="161">
        <f>SUM(F8+F14+F22+F24+F27+F29+F34+F39+F41)</f>
        <v>487</v>
      </c>
      <c r="G7" s="161">
        <f>SUM(G8+G14+G22+G24+G27+G29+G34+G39+G41)</f>
        <v>714</v>
      </c>
      <c r="H7" s="161">
        <f>SUM(H8+H14+H22+H24+H27+H29+H34+H39+H41)</f>
        <v>16683</v>
      </c>
      <c r="I7" s="161">
        <f>SUM(I8+I14+I22+I24+I27+I29+I34+I39+I41)</f>
        <v>8824</v>
      </c>
      <c r="J7" s="161">
        <f>G7+H7+I7</f>
        <v>26221</v>
      </c>
      <c r="K7" s="160"/>
    </row>
    <row r="8" spans="1:11" ht="18.75" x14ac:dyDescent="0.3">
      <c r="A8" s="132" t="s">
        <v>184</v>
      </c>
      <c r="B8" s="132" t="s">
        <v>183</v>
      </c>
      <c r="C8" s="132"/>
      <c r="D8" s="156"/>
      <c r="E8" s="132"/>
      <c r="F8" s="155">
        <f>F9+F10+F11+F12+F13</f>
        <v>116</v>
      </c>
      <c r="G8" s="155">
        <f>G9+G10+G11+G12+G13</f>
        <v>173</v>
      </c>
      <c r="H8" s="155">
        <f>H9+H10+H11+H12+H13</f>
        <v>7386</v>
      </c>
      <c r="I8" s="155">
        <f>I9+I10+I11+I12+I13</f>
        <v>3311</v>
      </c>
      <c r="J8" s="155">
        <f>J9+J10+J11+J12+J13</f>
        <v>10870</v>
      </c>
      <c r="K8" s="154"/>
    </row>
    <row r="9" spans="1:11" ht="18.75" x14ac:dyDescent="0.3">
      <c r="A9" s="103">
        <v>1</v>
      </c>
      <c r="B9" s="159" t="s">
        <v>182</v>
      </c>
      <c r="C9" s="103"/>
      <c r="D9" s="106" t="s">
        <v>181</v>
      </c>
      <c r="E9" s="103" t="s">
        <v>180</v>
      </c>
      <c r="F9" s="103">
        <v>44</v>
      </c>
      <c r="G9" s="103">
        <v>60</v>
      </c>
      <c r="H9" s="103">
        <v>3200</v>
      </c>
      <c r="I9" s="103">
        <v>1000</v>
      </c>
      <c r="J9" s="103">
        <f>SUM(G9:I9)</f>
        <v>4260</v>
      </c>
      <c r="K9" s="105" t="s">
        <v>179</v>
      </c>
    </row>
    <row r="10" spans="1:11" ht="18.75" x14ac:dyDescent="0.3">
      <c r="A10" s="103">
        <v>2</v>
      </c>
      <c r="B10" s="159" t="s">
        <v>178</v>
      </c>
      <c r="C10" s="103" t="s">
        <v>177</v>
      </c>
      <c r="D10" s="106" t="s">
        <v>176</v>
      </c>
      <c r="E10" s="103" t="s">
        <v>175</v>
      </c>
      <c r="F10" s="103">
        <v>27</v>
      </c>
      <c r="G10" s="103">
        <v>60</v>
      </c>
      <c r="H10" s="103">
        <v>2000</v>
      </c>
      <c r="I10" s="103">
        <v>1500</v>
      </c>
      <c r="J10" s="103">
        <f>SUM(G10:I10)</f>
        <v>3560</v>
      </c>
      <c r="K10" s="105" t="s">
        <v>174</v>
      </c>
    </row>
    <row r="11" spans="1:11" ht="18.75" x14ac:dyDescent="0.3">
      <c r="A11" s="103">
        <v>3</v>
      </c>
      <c r="B11" s="159" t="s">
        <v>173</v>
      </c>
      <c r="C11" s="103" t="s">
        <v>172</v>
      </c>
      <c r="D11" s="106" t="s">
        <v>171</v>
      </c>
      <c r="E11" s="103"/>
      <c r="F11" s="103">
        <v>25</v>
      </c>
      <c r="G11" s="103">
        <v>30</v>
      </c>
      <c r="H11" s="103">
        <v>1500</v>
      </c>
      <c r="I11" s="103">
        <v>470</v>
      </c>
      <c r="J11" s="103">
        <f>SUM(G11:I11)</f>
        <v>2000</v>
      </c>
      <c r="K11" s="105" t="s">
        <v>170</v>
      </c>
    </row>
    <row r="12" spans="1:11" ht="18.75" x14ac:dyDescent="0.3">
      <c r="A12" s="103">
        <v>4</v>
      </c>
      <c r="B12" s="159" t="s">
        <v>169</v>
      </c>
      <c r="C12" s="103" t="s">
        <v>168</v>
      </c>
      <c r="D12" s="106" t="s">
        <v>167</v>
      </c>
      <c r="E12" s="103" t="s">
        <v>166</v>
      </c>
      <c r="F12" s="103">
        <v>6</v>
      </c>
      <c r="G12" s="103">
        <v>6</v>
      </c>
      <c r="H12" s="103">
        <v>300</v>
      </c>
      <c r="I12" s="103">
        <v>94</v>
      </c>
      <c r="J12" s="103">
        <f>SUM(G12:I12)</f>
        <v>400</v>
      </c>
      <c r="K12" s="158" t="s">
        <v>165</v>
      </c>
    </row>
    <row r="13" spans="1:11" ht="18.75" x14ac:dyDescent="0.3">
      <c r="A13" s="73">
        <v>5</v>
      </c>
      <c r="B13" s="157" t="s">
        <v>164</v>
      </c>
      <c r="C13" s="73" t="s">
        <v>163</v>
      </c>
      <c r="D13" s="97" t="s">
        <v>162</v>
      </c>
      <c r="E13" s="73"/>
      <c r="F13" s="73">
        <v>14</v>
      </c>
      <c r="G13" s="73">
        <v>17</v>
      </c>
      <c r="H13" s="73">
        <v>386</v>
      </c>
      <c r="I13" s="73">
        <v>247</v>
      </c>
      <c r="J13" s="73">
        <f>SUM(G13:I13)</f>
        <v>650</v>
      </c>
      <c r="K13" s="96" t="s">
        <v>161</v>
      </c>
    </row>
    <row r="14" spans="1:11" ht="18.75" x14ac:dyDescent="0.3">
      <c r="A14" s="132" t="s">
        <v>160</v>
      </c>
      <c r="B14" s="132" t="s">
        <v>159</v>
      </c>
      <c r="C14" s="132"/>
      <c r="D14" s="156"/>
      <c r="E14" s="132"/>
      <c r="F14" s="155">
        <f>F15+F16+F17+F18+F19+F20+F21</f>
        <v>87</v>
      </c>
      <c r="G14" s="155">
        <f>G15+G16+G17+G18+G19+G20+G21</f>
        <v>98</v>
      </c>
      <c r="H14" s="155">
        <f>H15+H16+H17+H18+H19+H20+H21</f>
        <v>2052</v>
      </c>
      <c r="I14" s="155">
        <f>I15+I16+I17+I18+I19+I20+I21</f>
        <v>1052</v>
      </c>
      <c r="J14" s="155">
        <f>J15+J16+J17+J18+J19+J20+J21</f>
        <v>3202</v>
      </c>
      <c r="K14" s="154"/>
    </row>
    <row r="15" spans="1:11" ht="21.75" customHeight="1" x14ac:dyDescent="0.35">
      <c r="A15" s="103">
        <v>1</v>
      </c>
      <c r="B15" s="146" t="s">
        <v>158</v>
      </c>
      <c r="C15" s="145" t="s">
        <v>157</v>
      </c>
      <c r="D15" s="153" t="s">
        <v>156</v>
      </c>
      <c r="E15" s="152" t="s">
        <v>155</v>
      </c>
      <c r="F15" s="152">
        <v>15</v>
      </c>
      <c r="G15" s="152">
        <v>15</v>
      </c>
      <c r="H15" s="152">
        <v>632</v>
      </c>
      <c r="I15" s="152">
        <v>314</v>
      </c>
      <c r="J15" s="147">
        <f>G15+H15+I15</f>
        <v>961</v>
      </c>
      <c r="K15" s="148" t="s">
        <v>154</v>
      </c>
    </row>
    <row r="16" spans="1:11" ht="21.75" customHeight="1" x14ac:dyDescent="0.35">
      <c r="A16" s="103">
        <v>2</v>
      </c>
      <c r="B16" s="146" t="s">
        <v>153</v>
      </c>
      <c r="C16" s="145" t="s">
        <v>152</v>
      </c>
      <c r="D16" s="153" t="s">
        <v>151</v>
      </c>
      <c r="E16" s="152" t="s">
        <v>44</v>
      </c>
      <c r="F16" s="152">
        <v>12</v>
      </c>
      <c r="G16" s="152">
        <v>13</v>
      </c>
      <c r="H16" s="152">
        <v>164</v>
      </c>
      <c r="I16" s="152">
        <v>57</v>
      </c>
      <c r="J16" s="142">
        <f>I16+H16+G16</f>
        <v>234</v>
      </c>
      <c r="K16" s="151" t="s">
        <v>150</v>
      </c>
    </row>
    <row r="17" spans="1:11" ht="21.75" customHeight="1" x14ac:dyDescent="0.35">
      <c r="A17" s="103">
        <v>3</v>
      </c>
      <c r="B17" s="146" t="s">
        <v>149</v>
      </c>
      <c r="C17" s="145" t="s">
        <v>148</v>
      </c>
      <c r="D17" s="153" t="s">
        <v>147</v>
      </c>
      <c r="E17" s="152" t="s">
        <v>146</v>
      </c>
      <c r="F17" s="152">
        <v>17</v>
      </c>
      <c r="G17" s="152">
        <v>17</v>
      </c>
      <c r="H17" s="152">
        <v>300</v>
      </c>
      <c r="I17" s="152">
        <v>198</v>
      </c>
      <c r="J17" s="142">
        <f>I17+H17+G17</f>
        <v>515</v>
      </c>
      <c r="K17" s="151" t="s">
        <v>145</v>
      </c>
    </row>
    <row r="18" spans="1:11" ht="21.75" customHeight="1" x14ac:dyDescent="0.35">
      <c r="A18" s="103">
        <v>4</v>
      </c>
      <c r="B18" s="146" t="s">
        <v>144</v>
      </c>
      <c r="C18" s="145" t="s">
        <v>143</v>
      </c>
      <c r="D18" s="150" t="s">
        <v>142</v>
      </c>
      <c r="E18" s="149" t="s">
        <v>141</v>
      </c>
      <c r="F18" s="143">
        <v>12</v>
      </c>
      <c r="G18" s="143">
        <v>18</v>
      </c>
      <c r="H18" s="143">
        <v>371</v>
      </c>
      <c r="I18" s="143">
        <v>159</v>
      </c>
      <c r="J18" s="142">
        <f>I18+H18+G18</f>
        <v>548</v>
      </c>
      <c r="K18" s="148" t="s">
        <v>140</v>
      </c>
    </row>
    <row r="19" spans="1:11" ht="21.75" customHeight="1" x14ac:dyDescent="0.35">
      <c r="A19" s="103">
        <v>5</v>
      </c>
      <c r="B19" s="146" t="s">
        <v>139</v>
      </c>
      <c r="C19" s="145" t="s">
        <v>138</v>
      </c>
      <c r="D19" s="144" t="s">
        <v>137</v>
      </c>
      <c r="E19" s="143" t="s">
        <v>136</v>
      </c>
      <c r="F19" s="143">
        <v>7</v>
      </c>
      <c r="G19" s="143">
        <v>7</v>
      </c>
      <c r="H19" s="143">
        <v>102</v>
      </c>
      <c r="I19" s="143">
        <v>65</v>
      </c>
      <c r="J19" s="147">
        <f>G19+H19+I19</f>
        <v>174</v>
      </c>
      <c r="K19" s="141" t="s">
        <v>135</v>
      </c>
    </row>
    <row r="20" spans="1:11" ht="21.75" customHeight="1" x14ac:dyDescent="0.35">
      <c r="A20" s="103">
        <v>6</v>
      </c>
      <c r="B20" s="146" t="s">
        <v>134</v>
      </c>
      <c r="C20" s="145" t="s">
        <v>133</v>
      </c>
      <c r="D20" s="144" t="s">
        <v>132</v>
      </c>
      <c r="E20" s="143" t="s">
        <v>131</v>
      </c>
      <c r="F20" s="143">
        <v>12</v>
      </c>
      <c r="G20" s="143">
        <v>15</v>
      </c>
      <c r="H20" s="143">
        <v>258</v>
      </c>
      <c r="I20" s="143">
        <v>136</v>
      </c>
      <c r="J20" s="142">
        <f>I20+H20+G20</f>
        <v>409</v>
      </c>
      <c r="K20" s="141" t="s">
        <v>130</v>
      </c>
    </row>
    <row r="21" spans="1:11" ht="21.75" customHeight="1" x14ac:dyDescent="0.35">
      <c r="A21" s="73">
        <v>7</v>
      </c>
      <c r="B21" s="140" t="s">
        <v>129</v>
      </c>
      <c r="C21" s="71" t="s">
        <v>128</v>
      </c>
      <c r="D21" s="139" t="s">
        <v>127</v>
      </c>
      <c r="E21" s="138" t="s">
        <v>126</v>
      </c>
      <c r="F21" s="138">
        <v>12</v>
      </c>
      <c r="G21" s="138">
        <v>13</v>
      </c>
      <c r="H21" s="138">
        <v>225</v>
      </c>
      <c r="I21" s="138">
        <v>123</v>
      </c>
      <c r="J21" s="137">
        <f>I21+H21+G21</f>
        <v>361</v>
      </c>
      <c r="K21" s="136" t="s">
        <v>125</v>
      </c>
    </row>
    <row r="22" spans="1:11" ht="21.75" customHeight="1" x14ac:dyDescent="0.3">
      <c r="A22" s="132" t="s">
        <v>124</v>
      </c>
      <c r="B22" s="132" t="s">
        <v>52</v>
      </c>
      <c r="C22" s="135"/>
      <c r="D22" s="134"/>
      <c r="E22" s="133"/>
      <c r="F22" s="132">
        <f>F23</f>
        <v>18</v>
      </c>
      <c r="G22" s="132">
        <f>G23</f>
        <v>54</v>
      </c>
      <c r="H22" s="132">
        <f>H23</f>
        <v>246</v>
      </c>
      <c r="I22" s="132">
        <f>I23</f>
        <v>265</v>
      </c>
      <c r="J22" s="132">
        <f>J23</f>
        <v>265</v>
      </c>
      <c r="K22" s="131"/>
    </row>
    <row r="23" spans="1:11" ht="21.75" customHeight="1" x14ac:dyDescent="0.3">
      <c r="A23" s="128">
        <v>1</v>
      </c>
      <c r="B23" s="130" t="s">
        <v>123</v>
      </c>
      <c r="C23" s="128" t="s">
        <v>122</v>
      </c>
      <c r="D23" s="129" t="s">
        <v>121</v>
      </c>
      <c r="E23" s="128" t="s">
        <v>120</v>
      </c>
      <c r="F23" s="128">
        <v>18</v>
      </c>
      <c r="G23" s="128">
        <v>54</v>
      </c>
      <c r="H23" s="128">
        <v>246</v>
      </c>
      <c r="I23" s="128">
        <v>265</v>
      </c>
      <c r="J23" s="128">
        <v>265</v>
      </c>
      <c r="K23" s="127" t="s">
        <v>119</v>
      </c>
    </row>
    <row r="24" spans="1:11" ht="21.75" customHeight="1" x14ac:dyDescent="0.35">
      <c r="A24" s="76" t="s">
        <v>118</v>
      </c>
      <c r="B24" s="76" t="s">
        <v>117</v>
      </c>
      <c r="C24" s="76"/>
      <c r="D24" s="78"/>
      <c r="E24" s="76" t="s">
        <v>33</v>
      </c>
      <c r="F24" s="75">
        <f>F25+F26</f>
        <v>38</v>
      </c>
      <c r="G24" s="75">
        <f>G25+G26</f>
        <v>43</v>
      </c>
      <c r="H24" s="75">
        <f>H25+H26</f>
        <v>1144</v>
      </c>
      <c r="I24" s="75">
        <f>I25+I26</f>
        <v>722</v>
      </c>
      <c r="J24" s="75">
        <f>J25+J26</f>
        <v>990</v>
      </c>
      <c r="K24" s="95"/>
    </row>
    <row r="25" spans="1:11" ht="21.75" customHeight="1" x14ac:dyDescent="0.3">
      <c r="A25" s="103">
        <v>1</v>
      </c>
      <c r="B25" s="126" t="s">
        <v>116</v>
      </c>
      <c r="C25" s="125" t="s">
        <v>115</v>
      </c>
      <c r="D25" s="124" t="s">
        <v>114</v>
      </c>
      <c r="E25" s="123" t="s">
        <v>113</v>
      </c>
      <c r="F25" s="122">
        <v>27</v>
      </c>
      <c r="G25" s="122">
        <v>30</v>
      </c>
      <c r="H25" s="122">
        <v>781</v>
      </c>
      <c r="I25" s="122">
        <v>442</v>
      </c>
      <c r="J25" s="122">
        <v>334</v>
      </c>
      <c r="K25" s="121" t="s">
        <v>112</v>
      </c>
    </row>
    <row r="26" spans="1:11" ht="21.75" customHeight="1" x14ac:dyDescent="0.3">
      <c r="A26" s="73">
        <v>2</v>
      </c>
      <c r="B26" s="120" t="s">
        <v>111</v>
      </c>
      <c r="C26" s="119" t="s">
        <v>110</v>
      </c>
      <c r="D26" s="118" t="s">
        <v>109</v>
      </c>
      <c r="E26" s="117" t="s">
        <v>108</v>
      </c>
      <c r="F26" s="116">
        <v>11</v>
      </c>
      <c r="G26" s="115">
        <v>13</v>
      </c>
      <c r="H26" s="115">
        <v>363</v>
      </c>
      <c r="I26" s="115">
        <v>280</v>
      </c>
      <c r="J26" s="115">
        <v>656</v>
      </c>
      <c r="K26" s="114" t="s">
        <v>107</v>
      </c>
    </row>
    <row r="27" spans="1:11" ht="21.75" customHeight="1" x14ac:dyDescent="0.3">
      <c r="A27" s="76" t="s">
        <v>106</v>
      </c>
      <c r="B27" s="76" t="s">
        <v>52</v>
      </c>
      <c r="C27" s="76"/>
      <c r="D27" s="78" t="s">
        <v>33</v>
      </c>
      <c r="E27" s="76"/>
      <c r="F27" s="75">
        <f>F28</f>
        <v>57</v>
      </c>
      <c r="G27" s="75">
        <f>G28</f>
        <v>117</v>
      </c>
      <c r="H27" s="75">
        <f>H28</f>
        <v>1294</v>
      </c>
      <c r="I27" s="75">
        <f>I28</f>
        <v>1625</v>
      </c>
      <c r="J27" s="75">
        <f>J28</f>
        <v>3036</v>
      </c>
      <c r="K27" s="74"/>
    </row>
    <row r="28" spans="1:11" ht="21.75" customHeight="1" x14ac:dyDescent="0.3">
      <c r="A28" s="73">
        <v>1</v>
      </c>
      <c r="B28" s="113" t="s">
        <v>105</v>
      </c>
      <c r="C28" s="112" t="s">
        <v>104</v>
      </c>
      <c r="D28" s="97" t="s">
        <v>103</v>
      </c>
      <c r="E28" s="73" t="s">
        <v>102</v>
      </c>
      <c r="F28" s="111">
        <v>57</v>
      </c>
      <c r="G28" s="111">
        <v>117</v>
      </c>
      <c r="H28" s="111">
        <v>1294</v>
      </c>
      <c r="I28" s="111">
        <v>1625</v>
      </c>
      <c r="J28" s="110">
        <f>SUM(G28:I28)</f>
        <v>3036</v>
      </c>
      <c r="K28" s="96" t="s">
        <v>101</v>
      </c>
    </row>
    <row r="29" spans="1:11" ht="21.75" customHeight="1" x14ac:dyDescent="0.35">
      <c r="A29" s="108" t="s">
        <v>100</v>
      </c>
      <c r="B29" s="108" t="s">
        <v>99</v>
      </c>
      <c r="C29" s="108"/>
      <c r="D29" s="109"/>
      <c r="E29" s="108"/>
      <c r="F29" s="107">
        <f>F30+F31+F32+F33</f>
        <v>42</v>
      </c>
      <c r="G29" s="107">
        <f>G30+G31+G32+G33</f>
        <v>80</v>
      </c>
      <c r="H29" s="107">
        <f>H30+H31+H32+H33</f>
        <v>524</v>
      </c>
      <c r="I29" s="107">
        <f>I30+I31+I32+I33</f>
        <v>54</v>
      </c>
      <c r="J29" s="107">
        <f>J30+J31+J32+J33</f>
        <v>658</v>
      </c>
      <c r="K29" s="95"/>
    </row>
    <row r="30" spans="1:11" ht="21.75" customHeight="1" x14ac:dyDescent="0.35">
      <c r="A30" s="90">
        <v>1</v>
      </c>
      <c r="B30" s="104" t="s">
        <v>98</v>
      </c>
      <c r="C30" s="103" t="s">
        <v>97</v>
      </c>
      <c r="D30" s="106" t="s">
        <v>96</v>
      </c>
      <c r="E30" s="103" t="s">
        <v>95</v>
      </c>
      <c r="F30" s="103">
        <v>10</v>
      </c>
      <c r="G30" s="103">
        <v>41</v>
      </c>
      <c r="H30" s="103">
        <v>74</v>
      </c>
      <c r="I30" s="103">
        <v>0</v>
      </c>
      <c r="J30" s="103">
        <f>SUM(G30:I30)</f>
        <v>115</v>
      </c>
      <c r="K30" s="105" t="s">
        <v>94</v>
      </c>
    </row>
    <row r="31" spans="1:11" ht="21.75" customHeight="1" x14ac:dyDescent="0.35">
      <c r="A31" s="90">
        <v>2</v>
      </c>
      <c r="B31" s="104" t="s">
        <v>93</v>
      </c>
      <c r="C31" s="103" t="s">
        <v>92</v>
      </c>
      <c r="D31" s="102" t="s">
        <v>91</v>
      </c>
      <c r="E31" s="101" t="s">
        <v>90</v>
      </c>
      <c r="F31" s="101">
        <v>10</v>
      </c>
      <c r="G31" s="103">
        <v>11</v>
      </c>
      <c r="H31" s="103">
        <v>46</v>
      </c>
      <c r="I31" s="103">
        <v>3</v>
      </c>
      <c r="J31" s="103">
        <v>60</v>
      </c>
      <c r="K31" s="105" t="s">
        <v>89</v>
      </c>
    </row>
    <row r="32" spans="1:11" ht="21.75" customHeight="1" x14ac:dyDescent="0.35">
      <c r="A32" s="90">
        <v>3</v>
      </c>
      <c r="B32" s="104" t="s">
        <v>88</v>
      </c>
      <c r="C32" s="103" t="s">
        <v>87</v>
      </c>
      <c r="D32" s="102" t="s">
        <v>86</v>
      </c>
      <c r="E32" s="101" t="s">
        <v>85</v>
      </c>
      <c r="F32" s="101">
        <v>10</v>
      </c>
      <c r="G32" s="101">
        <v>8</v>
      </c>
      <c r="H32" s="101">
        <v>39</v>
      </c>
      <c r="I32" s="101">
        <v>7</v>
      </c>
      <c r="J32" s="100">
        <f>SUM(G32:I32)</f>
        <v>54</v>
      </c>
      <c r="K32" s="99" t="s">
        <v>84</v>
      </c>
    </row>
    <row r="33" spans="1:11" ht="21.75" customHeight="1" x14ac:dyDescent="0.35">
      <c r="A33" s="84">
        <v>4</v>
      </c>
      <c r="B33" s="98" t="s">
        <v>83</v>
      </c>
      <c r="C33" s="73" t="s">
        <v>82</v>
      </c>
      <c r="D33" s="97" t="s">
        <v>81</v>
      </c>
      <c r="E33" s="73" t="s">
        <v>80</v>
      </c>
      <c r="F33" s="73">
        <v>12</v>
      </c>
      <c r="G33" s="73">
        <v>20</v>
      </c>
      <c r="H33" s="73">
        <v>365</v>
      </c>
      <c r="I33" s="73">
        <v>44</v>
      </c>
      <c r="J33" s="73">
        <f>SUM(G33:I33)</f>
        <v>429</v>
      </c>
      <c r="K33" s="96" t="s">
        <v>79</v>
      </c>
    </row>
    <row r="34" spans="1:11" ht="21.75" customHeight="1" x14ac:dyDescent="0.35">
      <c r="A34" s="76" t="s">
        <v>78</v>
      </c>
      <c r="B34" s="76" t="s">
        <v>77</v>
      </c>
      <c r="C34" s="76"/>
      <c r="D34" s="78"/>
      <c r="E34" s="76"/>
      <c r="F34" s="75">
        <f>F35+F36+F37+F38</f>
        <v>79</v>
      </c>
      <c r="G34" s="75">
        <f>G35+G36+G37+G38</f>
        <v>110</v>
      </c>
      <c r="H34" s="75">
        <f>H35+H36+H37+H38</f>
        <v>2316</v>
      </c>
      <c r="I34" s="75">
        <f>I35+I36+I37+I38</f>
        <v>964</v>
      </c>
      <c r="J34" s="75">
        <f>J35+J36+J37+J38</f>
        <v>3390</v>
      </c>
      <c r="K34" s="95"/>
    </row>
    <row r="35" spans="1:11" ht="21.75" customHeight="1" x14ac:dyDescent="0.35">
      <c r="A35" s="90">
        <v>1</v>
      </c>
      <c r="B35" s="89" t="s">
        <v>76</v>
      </c>
      <c r="C35" s="88" t="s">
        <v>75</v>
      </c>
      <c r="D35" s="94" t="s">
        <v>74</v>
      </c>
      <c r="E35" s="88" t="s">
        <v>50</v>
      </c>
      <c r="F35" s="86">
        <v>13</v>
      </c>
      <c r="G35" s="86">
        <v>24</v>
      </c>
      <c r="H35" s="93">
        <v>1434</v>
      </c>
      <c r="I35" s="92">
        <v>402</v>
      </c>
      <c r="J35" s="91">
        <f>SUM(G35:I35)</f>
        <v>1860</v>
      </c>
      <c r="K35" s="85" t="s">
        <v>73</v>
      </c>
    </row>
    <row r="36" spans="1:11" ht="21.75" customHeight="1" x14ac:dyDescent="0.35">
      <c r="A36" s="90">
        <v>2</v>
      </c>
      <c r="B36" s="89" t="s">
        <v>72</v>
      </c>
      <c r="C36" s="88" t="s">
        <v>71</v>
      </c>
      <c r="D36" s="87" t="s">
        <v>70</v>
      </c>
      <c r="E36" s="87" t="s">
        <v>69</v>
      </c>
      <c r="F36" s="86">
        <v>19</v>
      </c>
      <c r="G36" s="86">
        <v>11</v>
      </c>
      <c r="H36" s="86">
        <v>334</v>
      </c>
      <c r="I36" s="86">
        <v>232</v>
      </c>
      <c r="J36" s="86">
        <f>SUM(G36:I36)</f>
        <v>577</v>
      </c>
      <c r="K36" s="85" t="s">
        <v>68</v>
      </c>
    </row>
    <row r="37" spans="1:11" ht="21.75" customHeight="1" x14ac:dyDescent="0.35">
      <c r="A37" s="90">
        <v>3</v>
      </c>
      <c r="B37" s="89" t="s">
        <v>67</v>
      </c>
      <c r="C37" s="88" t="s">
        <v>66</v>
      </c>
      <c r="D37" s="87" t="s">
        <v>65</v>
      </c>
      <c r="E37" s="87" t="s">
        <v>64</v>
      </c>
      <c r="F37" s="86">
        <v>17</v>
      </c>
      <c r="G37" s="86">
        <v>15</v>
      </c>
      <c r="H37" s="86">
        <v>248</v>
      </c>
      <c r="I37" s="86">
        <v>214</v>
      </c>
      <c r="J37" s="86">
        <v>477</v>
      </c>
      <c r="K37" s="85" t="s">
        <v>63</v>
      </c>
    </row>
    <row r="38" spans="1:11" ht="21.75" customHeight="1" x14ac:dyDescent="0.35">
      <c r="A38" s="84">
        <v>4</v>
      </c>
      <c r="B38" s="83" t="s">
        <v>62</v>
      </c>
      <c r="C38" s="82"/>
      <c r="D38" s="81" t="s">
        <v>61</v>
      </c>
      <c r="E38" s="81"/>
      <c r="F38" s="80">
        <v>30</v>
      </c>
      <c r="G38" s="80">
        <v>60</v>
      </c>
      <c r="H38" s="80">
        <v>300</v>
      </c>
      <c r="I38" s="80">
        <v>116</v>
      </c>
      <c r="J38" s="80">
        <v>476</v>
      </c>
      <c r="K38" s="79" t="s">
        <v>60</v>
      </c>
    </row>
    <row r="39" spans="1:11" ht="21.75" customHeight="1" x14ac:dyDescent="0.3">
      <c r="A39" s="76" t="s">
        <v>59</v>
      </c>
      <c r="B39" s="76" t="s">
        <v>52</v>
      </c>
      <c r="C39" s="76"/>
      <c r="D39" s="78"/>
      <c r="E39" s="77"/>
      <c r="F39" s="76">
        <f>F40</f>
        <v>10</v>
      </c>
      <c r="G39" s="76">
        <f>G40</f>
        <v>21</v>
      </c>
      <c r="H39" s="76">
        <f>H40</f>
        <v>683</v>
      </c>
      <c r="I39" s="76">
        <f>I40</f>
        <v>140</v>
      </c>
      <c r="J39" s="75">
        <f>J40</f>
        <v>844</v>
      </c>
      <c r="K39" s="74"/>
    </row>
    <row r="40" spans="1:11" ht="21.75" customHeight="1" x14ac:dyDescent="0.35">
      <c r="A40" s="73">
        <v>1</v>
      </c>
      <c r="B40" s="71" t="s">
        <v>58</v>
      </c>
      <c r="C40" s="73" t="s">
        <v>57</v>
      </c>
      <c r="D40" s="72" t="s">
        <v>56</v>
      </c>
      <c r="E40" s="71" t="s">
        <v>55</v>
      </c>
      <c r="F40" s="70">
        <v>10</v>
      </c>
      <c r="G40" s="69">
        <v>21</v>
      </c>
      <c r="H40" s="69">
        <v>683</v>
      </c>
      <c r="I40" s="69">
        <v>140</v>
      </c>
      <c r="J40" s="69">
        <f>SUM(G40:I40)</f>
        <v>844</v>
      </c>
      <c r="K40" s="68" t="s">
        <v>54</v>
      </c>
    </row>
    <row r="41" spans="1:11" ht="21.75" customHeight="1" x14ac:dyDescent="0.3">
      <c r="A41" s="64" t="s">
        <v>53</v>
      </c>
      <c r="B41" s="64" t="s">
        <v>52</v>
      </c>
      <c r="C41" s="64"/>
      <c r="D41" s="67"/>
      <c r="E41" s="66"/>
      <c r="F41" s="65">
        <f>F42</f>
        <v>40</v>
      </c>
      <c r="G41" s="64">
        <f>G42</f>
        <v>18</v>
      </c>
      <c r="H41" s="64">
        <f>H42</f>
        <v>1038</v>
      </c>
      <c r="I41" s="64">
        <f>I42</f>
        <v>691</v>
      </c>
      <c r="J41" s="64">
        <f>J42</f>
        <v>1747</v>
      </c>
      <c r="K41" s="63"/>
    </row>
    <row r="42" spans="1:11" ht="21.75" customHeight="1" thickBot="1" x14ac:dyDescent="0.35">
      <c r="A42" s="58">
        <v>1</v>
      </c>
      <c r="B42" s="62" t="s">
        <v>51</v>
      </c>
      <c r="C42" s="60" t="s">
        <v>50</v>
      </c>
      <c r="D42" s="61" t="s">
        <v>49</v>
      </c>
      <c r="E42" s="60" t="s">
        <v>48</v>
      </c>
      <c r="F42" s="59">
        <v>40</v>
      </c>
      <c r="G42" s="58">
        <v>18</v>
      </c>
      <c r="H42" s="58">
        <v>1038</v>
      </c>
      <c r="I42" s="58">
        <v>691</v>
      </c>
      <c r="J42" s="58">
        <v>1747</v>
      </c>
      <c r="K42" s="57" t="s">
        <v>47</v>
      </c>
    </row>
    <row r="43" spans="1:11" ht="13.5" thickTop="1" x14ac:dyDescent="0.2"/>
  </sheetData>
  <mergeCells count="8">
    <mergeCell ref="A1:K1"/>
    <mergeCell ref="A2:K2"/>
    <mergeCell ref="A3:K3"/>
    <mergeCell ref="A5:A6"/>
    <mergeCell ref="C5:C6"/>
    <mergeCell ref="D5:D6"/>
    <mergeCell ref="E5:E6"/>
    <mergeCell ref="G5:J5"/>
  </mergeCells>
  <pageMargins left="0.48" right="0.11811023622047245" top="0.52" bottom="0.44" header="0.39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B11" sqref="B11:V11"/>
    </sheetView>
  </sheetViews>
  <sheetFormatPr defaultColWidth="9.125" defaultRowHeight="15" x14ac:dyDescent="0.25"/>
  <cols>
    <col min="1" max="1" width="9.125" style="1"/>
    <col min="2" max="2" width="27" style="1" bestFit="1" customWidth="1"/>
    <col min="3" max="3" width="7.375" style="1" customWidth="1"/>
    <col min="4" max="4" width="8.125" style="1" customWidth="1"/>
    <col min="5" max="8" width="8.25" style="1" customWidth="1"/>
    <col min="9" max="11" width="6.75" style="1" customWidth="1"/>
    <col min="12" max="12" width="11.25" style="1" customWidth="1"/>
    <col min="13" max="15" width="8.125" style="1" customWidth="1"/>
    <col min="16" max="16" width="9.75" style="1" customWidth="1"/>
    <col min="17" max="17" width="11" style="1" customWidth="1"/>
    <col min="18" max="18" width="10.375" style="1" customWidth="1"/>
    <col min="19" max="19" width="10.625" style="1" customWidth="1"/>
    <col min="20" max="20" width="12.875" style="1" customWidth="1"/>
    <col min="21" max="21" width="10.375" style="1" customWidth="1"/>
    <col min="22" max="22" width="13.25" style="1" bestFit="1" customWidth="1"/>
    <col min="23" max="16384" width="9.125" style="1"/>
  </cols>
  <sheetData>
    <row r="1" spans="1:22" ht="21" x14ac:dyDescent="0.35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8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x14ac:dyDescent="0.3">
      <c r="A3" s="54" t="s">
        <v>0</v>
      </c>
      <c r="B3" s="4" t="s">
        <v>1</v>
      </c>
      <c r="C3" s="51" t="s">
        <v>2</v>
      </c>
      <c r="D3" s="53"/>
      <c r="E3" s="52" t="s">
        <v>3</v>
      </c>
      <c r="F3" s="52"/>
      <c r="G3" s="52"/>
      <c r="H3" s="53"/>
      <c r="I3" s="51" t="s">
        <v>5</v>
      </c>
      <c r="J3" s="52"/>
      <c r="K3" s="53"/>
      <c r="L3" s="6" t="s">
        <v>7</v>
      </c>
      <c r="M3" s="51" t="s">
        <v>6</v>
      </c>
      <c r="N3" s="52"/>
      <c r="O3" s="53"/>
      <c r="P3" s="7" t="s">
        <v>7</v>
      </c>
      <c r="Q3" s="7" t="s">
        <v>8</v>
      </c>
      <c r="R3" s="7" t="s">
        <v>9</v>
      </c>
      <c r="S3" s="7" t="s">
        <v>10</v>
      </c>
      <c r="T3" s="7" t="s">
        <v>11</v>
      </c>
      <c r="U3" s="7" t="s">
        <v>12</v>
      </c>
      <c r="V3" s="7" t="s">
        <v>13</v>
      </c>
    </row>
    <row r="4" spans="1:22" ht="18.75" x14ac:dyDescent="0.3">
      <c r="A4" s="55"/>
      <c r="B4" s="8" t="s">
        <v>14</v>
      </c>
      <c r="C4" s="9" t="s">
        <v>15</v>
      </c>
      <c r="D4" s="10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17</v>
      </c>
      <c r="J4" s="7" t="s">
        <v>22</v>
      </c>
      <c r="K4" s="7" t="s">
        <v>23</v>
      </c>
      <c r="L4" s="11" t="s">
        <v>43</v>
      </c>
      <c r="M4" s="7" t="s">
        <v>17</v>
      </c>
      <c r="N4" s="7" t="s">
        <v>24</v>
      </c>
      <c r="O4" s="7" t="s">
        <v>25</v>
      </c>
      <c r="P4" s="12" t="s">
        <v>26</v>
      </c>
      <c r="Q4" s="11" t="s">
        <v>27</v>
      </c>
      <c r="R4" s="11" t="s">
        <v>28</v>
      </c>
      <c r="S4" s="11" t="s">
        <v>28</v>
      </c>
      <c r="T4" s="11" t="s">
        <v>29</v>
      </c>
      <c r="U4" s="11" t="s">
        <v>30</v>
      </c>
      <c r="V4" s="11" t="s">
        <v>30</v>
      </c>
    </row>
    <row r="5" spans="1:22" s="18" customFormat="1" ht="18.75" x14ac:dyDescent="0.3">
      <c r="A5" s="13">
        <v>1</v>
      </c>
      <c r="B5" s="38" t="s">
        <v>31</v>
      </c>
      <c r="C5" s="14">
        <v>5</v>
      </c>
      <c r="D5" s="13">
        <v>116</v>
      </c>
      <c r="E5" s="15">
        <f>F5+G5+H5</f>
        <v>10870</v>
      </c>
      <c r="F5" s="15">
        <v>173</v>
      </c>
      <c r="G5" s="15">
        <v>7386</v>
      </c>
      <c r="H5" s="15">
        <v>3311</v>
      </c>
      <c r="I5" s="13">
        <f>J5+K5</f>
        <v>8</v>
      </c>
      <c r="J5" s="13"/>
      <c r="K5" s="13">
        <v>8</v>
      </c>
      <c r="L5" s="13">
        <v>6</v>
      </c>
      <c r="M5" s="13">
        <v>300</v>
      </c>
      <c r="N5" s="13">
        <v>300</v>
      </c>
      <c r="O5" s="13"/>
      <c r="P5" s="16">
        <v>1</v>
      </c>
      <c r="Q5" s="17">
        <v>6</v>
      </c>
      <c r="R5" s="17">
        <v>1</v>
      </c>
      <c r="S5" s="17">
        <v>1</v>
      </c>
      <c r="T5" s="17"/>
      <c r="U5" s="17"/>
      <c r="V5" s="17">
        <v>3</v>
      </c>
    </row>
    <row r="6" spans="1:22" s="23" customFormat="1" ht="18.75" x14ac:dyDescent="0.3">
      <c r="A6" s="19">
        <v>2</v>
      </c>
      <c r="B6" s="24" t="s">
        <v>32</v>
      </c>
      <c r="C6" s="20">
        <v>7</v>
      </c>
      <c r="D6" s="19">
        <v>87</v>
      </c>
      <c r="E6" s="21">
        <f t="shared" ref="E6:E13" si="0">F6+G6+H6</f>
        <v>3202</v>
      </c>
      <c r="F6" s="21">
        <v>98</v>
      </c>
      <c r="G6" s="21">
        <v>2052</v>
      </c>
      <c r="H6" s="21">
        <v>1052</v>
      </c>
      <c r="I6" s="19">
        <f t="shared" ref="I6:I13" si="1">J6+K6</f>
        <v>0</v>
      </c>
      <c r="J6" s="19"/>
      <c r="K6" s="19"/>
      <c r="L6" s="19"/>
      <c r="M6" s="19">
        <f t="shared" ref="M6:M12" si="2">N6+O6</f>
        <v>942</v>
      </c>
      <c r="N6" s="19">
        <v>579</v>
      </c>
      <c r="O6" s="19">
        <v>363</v>
      </c>
      <c r="P6" s="19">
        <v>4</v>
      </c>
      <c r="Q6" s="19"/>
      <c r="R6" s="19"/>
      <c r="S6" s="19"/>
      <c r="T6" s="22"/>
      <c r="U6" s="22"/>
      <c r="V6" s="19"/>
    </row>
    <row r="7" spans="1:22" s="23" customFormat="1" ht="18.75" x14ac:dyDescent="0.3">
      <c r="A7" s="19">
        <v>3</v>
      </c>
      <c r="B7" s="24" t="s">
        <v>34</v>
      </c>
      <c r="C7" s="20">
        <v>2</v>
      </c>
      <c r="D7" s="19">
        <v>38</v>
      </c>
      <c r="E7" s="21">
        <f t="shared" si="0"/>
        <v>1909</v>
      </c>
      <c r="F7" s="21">
        <v>43</v>
      </c>
      <c r="G7" s="21">
        <v>1144</v>
      </c>
      <c r="H7" s="21">
        <v>722</v>
      </c>
      <c r="I7" s="19">
        <f t="shared" si="1"/>
        <v>0</v>
      </c>
      <c r="J7" s="19"/>
      <c r="K7" s="19"/>
      <c r="L7" s="19">
        <v>2</v>
      </c>
      <c r="M7" s="19">
        <f t="shared" si="2"/>
        <v>491</v>
      </c>
      <c r="N7" s="19">
        <v>491</v>
      </c>
      <c r="O7" s="19"/>
      <c r="P7" s="19">
        <v>2</v>
      </c>
      <c r="Q7" s="19"/>
      <c r="R7" s="19"/>
      <c r="S7" s="19"/>
      <c r="T7" s="22"/>
      <c r="U7" s="22"/>
      <c r="V7" s="19">
        <v>1</v>
      </c>
    </row>
    <row r="8" spans="1:22" s="23" customFormat="1" ht="18.75" x14ac:dyDescent="0.3">
      <c r="A8" s="19">
        <v>4</v>
      </c>
      <c r="B8" s="24" t="s">
        <v>35</v>
      </c>
      <c r="C8" s="20">
        <v>1</v>
      </c>
      <c r="D8" s="19">
        <v>57</v>
      </c>
      <c r="E8" s="21">
        <f t="shared" si="0"/>
        <v>3036</v>
      </c>
      <c r="F8" s="21">
        <v>117</v>
      </c>
      <c r="G8" s="21">
        <v>1294</v>
      </c>
      <c r="H8" s="19">
        <v>1625</v>
      </c>
      <c r="I8" s="19">
        <f t="shared" si="1"/>
        <v>3</v>
      </c>
      <c r="J8" s="19"/>
      <c r="K8" s="19">
        <v>3</v>
      </c>
      <c r="L8" s="19"/>
      <c r="M8" s="19">
        <f t="shared" si="2"/>
        <v>316</v>
      </c>
      <c r="N8" s="19">
        <v>316</v>
      </c>
      <c r="O8" s="19"/>
      <c r="P8" s="19">
        <v>1</v>
      </c>
      <c r="Q8" s="19"/>
      <c r="R8" s="19"/>
      <c r="S8" s="19"/>
      <c r="T8" s="22"/>
      <c r="U8" s="22"/>
      <c r="V8" s="22"/>
    </row>
    <row r="9" spans="1:22" s="23" customFormat="1" ht="18.75" x14ac:dyDescent="0.3">
      <c r="A9" s="19">
        <v>5</v>
      </c>
      <c r="B9" s="24" t="s">
        <v>36</v>
      </c>
      <c r="C9" s="20">
        <v>1</v>
      </c>
      <c r="D9" s="19">
        <v>40</v>
      </c>
      <c r="E9" s="21">
        <f t="shared" si="0"/>
        <v>1747</v>
      </c>
      <c r="F9" s="21">
        <v>18</v>
      </c>
      <c r="G9" s="21">
        <v>1038</v>
      </c>
      <c r="H9" s="19">
        <v>691</v>
      </c>
      <c r="I9" s="19">
        <f t="shared" si="1"/>
        <v>7</v>
      </c>
      <c r="J9" s="19">
        <v>5</v>
      </c>
      <c r="K9" s="19">
        <v>2</v>
      </c>
      <c r="L9" s="19">
        <v>1</v>
      </c>
      <c r="M9" s="19">
        <f t="shared" si="2"/>
        <v>150</v>
      </c>
      <c r="N9" s="19">
        <v>150</v>
      </c>
      <c r="O9" s="19"/>
      <c r="P9" s="19"/>
      <c r="Q9" s="19"/>
      <c r="R9" s="19"/>
      <c r="S9" s="19">
        <v>1</v>
      </c>
      <c r="T9" s="19"/>
      <c r="U9" s="19"/>
      <c r="V9" s="19">
        <v>1</v>
      </c>
    </row>
    <row r="10" spans="1:22" s="23" customFormat="1" ht="18.75" x14ac:dyDescent="0.3">
      <c r="A10" s="19">
        <v>6</v>
      </c>
      <c r="B10" s="26" t="s">
        <v>37</v>
      </c>
      <c r="C10" s="27">
        <v>1</v>
      </c>
      <c r="D10" s="25">
        <v>10</v>
      </c>
      <c r="E10" s="28">
        <v>844</v>
      </c>
      <c r="F10" s="28">
        <v>21</v>
      </c>
      <c r="G10" s="28">
        <v>683</v>
      </c>
      <c r="H10" s="25">
        <v>140</v>
      </c>
      <c r="I10" s="25">
        <v>10</v>
      </c>
      <c r="J10" s="25">
        <v>1</v>
      </c>
      <c r="K10" s="25"/>
      <c r="L10" s="25"/>
      <c r="M10" s="25">
        <v>58</v>
      </c>
      <c r="N10" s="25">
        <v>58</v>
      </c>
      <c r="O10" s="25"/>
      <c r="P10" s="25"/>
      <c r="Q10" s="25"/>
      <c r="R10" s="25"/>
      <c r="S10" s="25"/>
      <c r="T10" s="25"/>
      <c r="U10" s="25"/>
      <c r="V10" s="25"/>
    </row>
    <row r="11" spans="1:22" s="39" customFormat="1" ht="18.75" x14ac:dyDescent="0.3">
      <c r="A11" s="25">
        <v>7</v>
      </c>
      <c r="B11" s="26" t="s">
        <v>38</v>
      </c>
      <c r="C11" s="27">
        <v>4</v>
      </c>
      <c r="D11" s="25">
        <v>42</v>
      </c>
      <c r="E11" s="21">
        <f t="shared" si="0"/>
        <v>658</v>
      </c>
      <c r="F11" s="28">
        <v>80</v>
      </c>
      <c r="G11" s="28">
        <v>524</v>
      </c>
      <c r="H11" s="25">
        <v>54</v>
      </c>
      <c r="I11" s="19" t="s">
        <v>33</v>
      </c>
      <c r="J11" s="25"/>
      <c r="K11" s="25"/>
      <c r="L11" s="25"/>
      <c r="M11" s="19">
        <f t="shared" si="2"/>
        <v>360</v>
      </c>
      <c r="N11" s="25">
        <v>235</v>
      </c>
      <c r="O11" s="25">
        <v>125</v>
      </c>
      <c r="P11" s="25" t="s">
        <v>33</v>
      </c>
      <c r="Q11" s="25" t="s">
        <v>44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</row>
    <row r="12" spans="1:22" s="39" customFormat="1" ht="18.75" x14ac:dyDescent="0.3">
      <c r="A12" s="25">
        <v>8</v>
      </c>
      <c r="B12" s="26" t="s">
        <v>39</v>
      </c>
      <c r="C12" s="27">
        <v>4</v>
      </c>
      <c r="D12" s="25">
        <v>79</v>
      </c>
      <c r="E12" s="21">
        <f t="shared" si="0"/>
        <v>3390</v>
      </c>
      <c r="F12" s="28">
        <v>110</v>
      </c>
      <c r="G12" s="28">
        <v>2316</v>
      </c>
      <c r="H12" s="25">
        <v>964</v>
      </c>
      <c r="I12" s="19"/>
      <c r="J12" s="25"/>
      <c r="K12" s="25"/>
      <c r="L12" s="25"/>
      <c r="M12" s="19">
        <f t="shared" si="2"/>
        <v>194</v>
      </c>
      <c r="N12" s="25">
        <v>194</v>
      </c>
      <c r="O12" s="25"/>
      <c r="P12" s="25">
        <v>3</v>
      </c>
      <c r="Q12" s="25"/>
      <c r="R12" s="27" t="s">
        <v>33</v>
      </c>
      <c r="S12" s="27">
        <v>1</v>
      </c>
      <c r="T12" s="27"/>
      <c r="U12" s="27">
        <v>4</v>
      </c>
      <c r="V12" s="27">
        <v>4</v>
      </c>
    </row>
    <row r="13" spans="1:22" s="39" customFormat="1" ht="18.75" x14ac:dyDescent="0.3">
      <c r="A13" s="29">
        <v>9</v>
      </c>
      <c r="B13" s="40" t="s">
        <v>40</v>
      </c>
      <c r="C13" s="30">
        <v>1</v>
      </c>
      <c r="D13" s="29">
        <v>18</v>
      </c>
      <c r="E13" s="31">
        <f t="shared" si="0"/>
        <v>565</v>
      </c>
      <c r="F13" s="32">
        <v>54</v>
      </c>
      <c r="G13" s="32">
        <v>246</v>
      </c>
      <c r="H13" s="29">
        <v>265</v>
      </c>
      <c r="I13" s="33">
        <f t="shared" si="1"/>
        <v>6</v>
      </c>
      <c r="J13" s="29">
        <v>3</v>
      </c>
      <c r="K13" s="29">
        <v>3</v>
      </c>
      <c r="L13" s="29"/>
      <c r="M13" s="33">
        <v>54</v>
      </c>
      <c r="N13" s="29">
        <v>54</v>
      </c>
      <c r="O13" s="29"/>
      <c r="P13" s="29">
        <v>1</v>
      </c>
      <c r="Q13" s="29"/>
      <c r="R13" s="34">
        <v>2</v>
      </c>
      <c r="S13" s="34"/>
      <c r="T13" s="35"/>
      <c r="U13" s="35"/>
      <c r="V13" s="35"/>
    </row>
    <row r="14" spans="1:22" ht="18.75" x14ac:dyDescent="0.3">
      <c r="A14" s="48" t="s">
        <v>41</v>
      </c>
      <c r="B14" s="49"/>
      <c r="C14" s="36">
        <f t="shared" ref="C14:O14" si="3">SUM(C5:C13)</f>
        <v>26</v>
      </c>
      <c r="D14" s="36">
        <f t="shared" si="3"/>
        <v>487</v>
      </c>
      <c r="E14" s="37">
        <f t="shared" si="3"/>
        <v>26221</v>
      </c>
      <c r="F14" s="37">
        <f t="shared" si="3"/>
        <v>714</v>
      </c>
      <c r="G14" s="37">
        <f t="shared" si="3"/>
        <v>16683</v>
      </c>
      <c r="H14" s="37">
        <f t="shared" si="3"/>
        <v>8824</v>
      </c>
      <c r="I14" s="36">
        <f t="shared" si="3"/>
        <v>34</v>
      </c>
      <c r="J14" s="36">
        <f t="shared" si="3"/>
        <v>9</v>
      </c>
      <c r="K14" s="36">
        <f t="shared" si="3"/>
        <v>16</v>
      </c>
      <c r="L14" s="36">
        <f t="shared" si="3"/>
        <v>9</v>
      </c>
      <c r="M14" s="37">
        <f t="shared" si="3"/>
        <v>2865</v>
      </c>
      <c r="N14" s="37">
        <f t="shared" si="3"/>
        <v>2377</v>
      </c>
      <c r="O14" s="36">
        <f t="shared" si="3"/>
        <v>488</v>
      </c>
      <c r="P14" s="36">
        <f>SUM(P5:P13)</f>
        <v>12</v>
      </c>
      <c r="Q14" s="36">
        <f t="shared" ref="Q14:V14" si="4">SUM(Q5:Q13)</f>
        <v>6</v>
      </c>
      <c r="R14" s="36">
        <f t="shared" si="4"/>
        <v>7</v>
      </c>
      <c r="S14" s="36">
        <f t="shared" si="4"/>
        <v>7</v>
      </c>
      <c r="T14" s="36">
        <f t="shared" si="4"/>
        <v>4</v>
      </c>
      <c r="U14" s="36">
        <f t="shared" si="4"/>
        <v>8</v>
      </c>
      <c r="V14" s="36">
        <f t="shared" si="4"/>
        <v>13</v>
      </c>
    </row>
  </sheetData>
  <mergeCells count="7">
    <mergeCell ref="A14:B14"/>
    <mergeCell ref="A1:V1"/>
    <mergeCell ref="A3:A4"/>
    <mergeCell ref="C3:D3"/>
    <mergeCell ref="E3:H3"/>
    <mergeCell ref="I3:K3"/>
    <mergeCell ref="M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Sheet1</vt:lpstr>
      <vt:lpstr>เขต6</vt:lpstr>
      <vt:lpstr>Sheet2</vt:lpstr>
      <vt:lpstr>Sheet3</vt:lpstr>
      <vt:lpstr>เขต6!Print_Titles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8.1 Pro</cp:lastModifiedBy>
  <cp:lastPrinted>2018-06-04T02:53:22Z</cp:lastPrinted>
  <dcterms:created xsi:type="dcterms:W3CDTF">2016-02-11T06:43:47Z</dcterms:created>
  <dcterms:modified xsi:type="dcterms:W3CDTF">2018-10-01T03:41:31Z</dcterms:modified>
</cp:coreProperties>
</file>