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020" firstSheet="1" activeTab="1"/>
  </bookViews>
  <sheets>
    <sheet name="dt" sheetId="7" state="hidden" r:id="rId1"/>
    <sheet name="โคนม" sheetId="1" r:id="rId2"/>
  </sheets>
  <definedNames>
    <definedName name="_xlnm.Print_Area" localSheetId="1">โคนม!$A$1:$K$97</definedName>
    <definedName name="_xlnm.Print_Titles" localSheetId="1">โคนม!$1:$7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4" i="1"/>
  <c r="J94"/>
  <c r="I94"/>
  <c r="H94"/>
  <c r="G94"/>
  <c r="F94"/>
  <c r="E94"/>
  <c r="D94"/>
  <c r="C94"/>
  <c r="B94"/>
  <c r="K93"/>
  <c r="J93"/>
  <c r="I93"/>
  <c r="H93"/>
  <c r="G93"/>
  <c r="F93"/>
  <c r="E93"/>
  <c r="D93"/>
  <c r="C93"/>
  <c r="B93"/>
  <c r="K92"/>
  <c r="J92"/>
  <c r="I92"/>
  <c r="H92"/>
  <c r="G92"/>
  <c r="F92"/>
  <c r="E92"/>
  <c r="D92"/>
  <c r="C92"/>
  <c r="B92"/>
  <c r="K91"/>
  <c r="J91"/>
  <c r="I91"/>
  <c r="H91"/>
  <c r="G91"/>
  <c r="F91"/>
  <c r="E91"/>
  <c r="D91"/>
  <c r="C91"/>
  <c r="B91"/>
  <c r="K90"/>
  <c r="J90"/>
  <c r="I90"/>
  <c r="H90"/>
  <c r="G90"/>
  <c r="F90"/>
  <c r="E90"/>
  <c r="D90"/>
  <c r="C90"/>
  <c r="B90"/>
  <c r="K88"/>
  <c r="J88"/>
  <c r="I88"/>
  <c r="H88"/>
  <c r="G88"/>
  <c r="F88"/>
  <c r="E88"/>
  <c r="D88"/>
  <c r="C88"/>
  <c r="B88"/>
  <c r="K87"/>
  <c r="J87"/>
  <c r="I87"/>
  <c r="H87"/>
  <c r="G87"/>
  <c r="F87"/>
  <c r="E87"/>
  <c r="D87"/>
  <c r="C87"/>
  <c r="B87"/>
  <c r="K86"/>
  <c r="J86"/>
  <c r="I86"/>
  <c r="H86"/>
  <c r="G86"/>
  <c r="F86"/>
  <c r="E86"/>
  <c r="D86"/>
  <c r="C86"/>
  <c r="B86"/>
  <c r="K85"/>
  <c r="J85"/>
  <c r="I85"/>
  <c r="H85"/>
  <c r="G85"/>
  <c r="F85"/>
  <c r="E85"/>
  <c r="D85"/>
  <c r="C85"/>
  <c r="B85"/>
  <c r="K84"/>
  <c r="J84"/>
  <c r="I84"/>
  <c r="H84"/>
  <c r="G84"/>
  <c r="F84"/>
  <c r="E84"/>
  <c r="D84"/>
  <c r="C84"/>
  <c r="B84"/>
  <c r="K83"/>
  <c r="J83"/>
  <c r="I83"/>
  <c r="H83"/>
  <c r="G83"/>
  <c r="F83"/>
  <c r="E83"/>
  <c r="D83"/>
  <c r="C83"/>
  <c r="B83"/>
  <c r="K82"/>
  <c r="J82"/>
  <c r="I82"/>
  <c r="H82"/>
  <c r="G82"/>
  <c r="F82"/>
  <c r="E82"/>
  <c r="D82"/>
  <c r="C82"/>
  <c r="B82"/>
  <c r="K81"/>
  <c r="J81"/>
  <c r="I81"/>
  <c r="H81"/>
  <c r="G81"/>
  <c r="F81"/>
  <c r="E81"/>
  <c r="D81"/>
  <c r="C81"/>
  <c r="B81"/>
  <c r="K80"/>
  <c r="J80"/>
  <c r="I80"/>
  <c r="H80"/>
  <c r="G80"/>
  <c r="F80"/>
  <c r="E80"/>
  <c r="D80"/>
  <c r="C80"/>
  <c r="B80"/>
  <c r="K78"/>
  <c r="J78"/>
  <c r="I78"/>
  <c r="H78"/>
  <c r="G78"/>
  <c r="F78"/>
  <c r="E78"/>
  <c r="D78"/>
  <c r="C78"/>
  <c r="B78"/>
  <c r="K77"/>
  <c r="J77"/>
  <c r="I77"/>
  <c r="H77"/>
  <c r="G77"/>
  <c r="F77"/>
  <c r="E77"/>
  <c r="D77"/>
  <c r="C77"/>
  <c r="B77"/>
  <c r="K76"/>
  <c r="J76"/>
  <c r="I76"/>
  <c r="H76"/>
  <c r="G76"/>
  <c r="F76"/>
  <c r="E76"/>
  <c r="D76"/>
  <c r="C76"/>
  <c r="B76"/>
  <c r="K75"/>
  <c r="J75"/>
  <c r="I75"/>
  <c r="H75"/>
  <c r="G75"/>
  <c r="F75"/>
  <c r="E75"/>
  <c r="D75"/>
  <c r="C75"/>
  <c r="B75"/>
  <c r="K74"/>
  <c r="J74"/>
  <c r="I74"/>
  <c r="H74"/>
  <c r="G74"/>
  <c r="F74"/>
  <c r="E74"/>
  <c r="D74"/>
  <c r="C74"/>
  <c r="B74"/>
  <c r="K73"/>
  <c r="J73"/>
  <c r="I73"/>
  <c r="H73"/>
  <c r="G73"/>
  <c r="F73"/>
  <c r="E73"/>
  <c r="D73"/>
  <c r="C73"/>
  <c r="B73"/>
  <c r="K72"/>
  <c r="J72"/>
  <c r="I72"/>
  <c r="H72"/>
  <c r="G72"/>
  <c r="F72"/>
  <c r="E72"/>
  <c r="D72"/>
  <c r="C72"/>
  <c r="B72"/>
  <c r="K71"/>
  <c r="J71"/>
  <c r="I71"/>
  <c r="H71"/>
  <c r="G71"/>
  <c r="F71"/>
  <c r="E71"/>
  <c r="D71"/>
  <c r="C71"/>
  <c r="B71"/>
  <c r="K69"/>
  <c r="J69"/>
  <c r="I69"/>
  <c r="H69"/>
  <c r="G69"/>
  <c r="F69"/>
  <c r="E69"/>
  <c r="D69"/>
  <c r="C69"/>
  <c r="B69"/>
  <c r="K68"/>
  <c r="J68"/>
  <c r="I68"/>
  <c r="H68"/>
  <c r="G68"/>
  <c r="F68"/>
  <c r="E68"/>
  <c r="D68"/>
  <c r="C68"/>
  <c r="B68"/>
  <c r="K67"/>
  <c r="J67"/>
  <c r="I67"/>
  <c r="H67"/>
  <c r="G67"/>
  <c r="F67"/>
  <c r="E67"/>
  <c r="D67"/>
  <c r="C67"/>
  <c r="B67"/>
  <c r="K66"/>
  <c r="J66"/>
  <c r="I66"/>
  <c r="H66"/>
  <c r="G66"/>
  <c r="F66"/>
  <c r="E66"/>
  <c r="D66"/>
  <c r="C66"/>
  <c r="B66"/>
  <c r="K65"/>
  <c r="J65"/>
  <c r="I65"/>
  <c r="H65"/>
  <c r="G65"/>
  <c r="F65"/>
  <c r="E65"/>
  <c r="D65"/>
  <c r="C65"/>
  <c r="B65"/>
  <c r="K64"/>
  <c r="J64"/>
  <c r="I64"/>
  <c r="H64"/>
  <c r="G64"/>
  <c r="F64"/>
  <c r="E64"/>
  <c r="D64"/>
  <c r="C64"/>
  <c r="B64"/>
  <c r="K63"/>
  <c r="J63"/>
  <c r="I63"/>
  <c r="H63"/>
  <c r="G63"/>
  <c r="F63"/>
  <c r="E63"/>
  <c r="D63"/>
  <c r="C63"/>
  <c r="B63"/>
  <c r="K62"/>
  <c r="J62"/>
  <c r="I62"/>
  <c r="H62"/>
  <c r="G62"/>
  <c r="F62"/>
  <c r="E62"/>
  <c r="D62"/>
  <c r="C62"/>
  <c r="B62"/>
  <c r="K61"/>
  <c r="J61"/>
  <c r="I61"/>
  <c r="H61"/>
  <c r="G61"/>
  <c r="F61"/>
  <c r="E61"/>
  <c r="D61"/>
  <c r="C61"/>
  <c r="B61"/>
  <c r="K59"/>
  <c r="J59"/>
  <c r="I59"/>
  <c r="H59"/>
  <c r="G59"/>
  <c r="F59"/>
  <c r="E59"/>
  <c r="D59"/>
  <c r="C59"/>
  <c r="B59"/>
  <c r="K58"/>
  <c r="J58"/>
  <c r="I58"/>
  <c r="H58"/>
  <c r="G58"/>
  <c r="F58"/>
  <c r="E58"/>
  <c r="D58"/>
  <c r="C58"/>
  <c r="B58"/>
  <c r="K57"/>
  <c r="J57"/>
  <c r="I57"/>
  <c r="H57"/>
  <c r="G57"/>
  <c r="F57"/>
  <c r="E57"/>
  <c r="D57"/>
  <c r="C57"/>
  <c r="B57"/>
  <c r="K56"/>
  <c r="J56"/>
  <c r="I56"/>
  <c r="H56"/>
  <c r="G56"/>
  <c r="F56"/>
  <c r="E56"/>
  <c r="D56"/>
  <c r="C56"/>
  <c r="B56"/>
  <c r="K55"/>
  <c r="J55"/>
  <c r="I55"/>
  <c r="H55"/>
  <c r="G55"/>
  <c r="F55"/>
  <c r="E55"/>
  <c r="D55"/>
  <c r="C55"/>
  <c r="B55"/>
  <c r="K54"/>
  <c r="J54"/>
  <c r="I54"/>
  <c r="H54"/>
  <c r="G54"/>
  <c r="F54"/>
  <c r="E54"/>
  <c r="D54"/>
  <c r="C54"/>
  <c r="B54"/>
  <c r="K53"/>
  <c r="J53"/>
  <c r="I53"/>
  <c r="H53"/>
  <c r="G53"/>
  <c r="F53"/>
  <c r="E53"/>
  <c r="D53"/>
  <c r="C53"/>
  <c r="B53"/>
  <c r="K52"/>
  <c r="J52"/>
  <c r="I52"/>
  <c r="H52"/>
  <c r="G52"/>
  <c r="F52"/>
  <c r="E52"/>
  <c r="D52"/>
  <c r="C52"/>
  <c r="B52"/>
  <c r="K50"/>
  <c r="J50"/>
  <c r="I50"/>
  <c r="H50"/>
  <c r="G50"/>
  <c r="F50"/>
  <c r="E50"/>
  <c r="D50"/>
  <c r="C50"/>
  <c r="B50"/>
  <c r="K49"/>
  <c r="J49"/>
  <c r="I49"/>
  <c r="H49"/>
  <c r="G49"/>
  <c r="F49"/>
  <c r="E49"/>
  <c r="D49"/>
  <c r="C49"/>
  <c r="B49"/>
  <c r="K48"/>
  <c r="J48"/>
  <c r="I48"/>
  <c r="H48"/>
  <c r="G48"/>
  <c r="F48"/>
  <c r="E48"/>
  <c r="D48"/>
  <c r="C48"/>
  <c r="B48"/>
  <c r="K47"/>
  <c r="J47"/>
  <c r="I47"/>
  <c r="H47"/>
  <c r="G47"/>
  <c r="F47"/>
  <c r="E47"/>
  <c r="D47"/>
  <c r="C47"/>
  <c r="B47"/>
  <c r="K46"/>
  <c r="J46"/>
  <c r="I46"/>
  <c r="H46"/>
  <c r="G46"/>
  <c r="F46"/>
  <c r="E46"/>
  <c r="D46"/>
  <c r="C46"/>
  <c r="B46"/>
  <c r="K45"/>
  <c r="J45"/>
  <c r="I45"/>
  <c r="H45"/>
  <c r="G45"/>
  <c r="F45"/>
  <c r="E45"/>
  <c r="D45"/>
  <c r="C45"/>
  <c r="B45"/>
  <c r="K44"/>
  <c r="J44"/>
  <c r="I44"/>
  <c r="H44"/>
  <c r="G44"/>
  <c r="F44"/>
  <c r="E44"/>
  <c r="D44"/>
  <c r="C44"/>
  <c r="B44"/>
  <c r="K43"/>
  <c r="J43"/>
  <c r="I43"/>
  <c r="H43"/>
  <c r="G43"/>
  <c r="F43"/>
  <c r="E43"/>
  <c r="D43"/>
  <c r="C43"/>
  <c r="B43"/>
  <c r="K42"/>
  <c r="J42"/>
  <c r="I42"/>
  <c r="H42"/>
  <c r="G42"/>
  <c r="F42"/>
  <c r="E42"/>
  <c r="D42"/>
  <c r="C42"/>
  <c r="B42"/>
  <c r="K41"/>
  <c r="J41"/>
  <c r="I41"/>
  <c r="H41"/>
  <c r="G41"/>
  <c r="F41"/>
  <c r="E41"/>
  <c r="D41"/>
  <c r="C41"/>
  <c r="B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7"/>
  <c r="J37"/>
  <c r="I37"/>
  <c r="H37"/>
  <c r="G37"/>
  <c r="F37"/>
  <c r="E37"/>
  <c r="D37"/>
  <c r="C37"/>
  <c r="B37"/>
  <c r="K36"/>
  <c r="J36"/>
  <c r="I36"/>
  <c r="H36"/>
  <c r="G36"/>
  <c r="F36"/>
  <c r="E36"/>
  <c r="D36"/>
  <c r="C36"/>
  <c r="B36"/>
  <c r="K35"/>
  <c r="J35"/>
  <c r="I35"/>
  <c r="H35"/>
  <c r="G35"/>
  <c r="F35"/>
  <c r="E35"/>
  <c r="D35"/>
  <c r="C35"/>
  <c r="B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30"/>
  <c r="J30"/>
  <c r="I30"/>
  <c r="H30"/>
  <c r="G30"/>
  <c r="F30"/>
  <c r="E30"/>
  <c r="D30"/>
  <c r="C30"/>
  <c r="B30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4"/>
  <c r="J24"/>
  <c r="I24"/>
  <c r="H24"/>
  <c r="G24"/>
  <c r="F24"/>
  <c r="E24"/>
  <c r="D24"/>
  <c r="C24"/>
  <c r="B24"/>
  <c r="K23"/>
  <c r="J23"/>
  <c r="I23"/>
  <c r="H23"/>
  <c r="G23"/>
  <c r="F23"/>
  <c r="E23"/>
  <c r="D23"/>
  <c r="C23"/>
  <c r="B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8"/>
  <c r="J18"/>
  <c r="I18"/>
  <c r="H18"/>
  <c r="G18"/>
  <c r="F18"/>
  <c r="E18"/>
  <c r="D18"/>
  <c r="C18"/>
  <c r="B18"/>
  <c r="K17"/>
  <c r="J17"/>
  <c r="I17"/>
  <c r="H17"/>
  <c r="G17"/>
  <c r="F17"/>
  <c r="E17"/>
  <c r="D17"/>
  <c r="C17"/>
  <c r="B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2"/>
  <c r="J12"/>
  <c r="I12"/>
  <c r="H12"/>
  <c r="G12"/>
  <c r="F12"/>
  <c r="E12"/>
  <c r="D12"/>
  <c r="C12"/>
  <c r="B12"/>
  <c r="K11"/>
  <c r="J11"/>
  <c r="I11"/>
  <c r="H11"/>
  <c r="G11"/>
  <c r="F11"/>
  <c r="E11"/>
  <c r="D11"/>
  <c r="C11"/>
  <c r="B11"/>
  <c r="K10"/>
  <c r="J10"/>
  <c r="I10"/>
  <c r="H10"/>
  <c r="G10"/>
  <c r="F10"/>
  <c r="E10"/>
  <c r="D10"/>
  <c r="C10"/>
  <c r="B10"/>
  <c r="B89" l="1"/>
  <c r="H89"/>
  <c r="H79"/>
  <c r="B79"/>
  <c r="G70"/>
  <c r="B70"/>
  <c r="H60"/>
  <c r="B60"/>
  <c r="H51"/>
  <c r="B51"/>
  <c r="G38"/>
  <c r="B38"/>
  <c r="H29"/>
  <c r="G29"/>
  <c r="B29"/>
  <c r="B19"/>
  <c r="H70"/>
  <c r="H38"/>
  <c r="H19"/>
  <c r="G89"/>
  <c r="G79"/>
  <c r="G60"/>
  <c r="G51"/>
  <c r="G19"/>
  <c r="B9" l="1"/>
  <c r="B8" s="1"/>
  <c r="G9"/>
  <c r="G8" s="1"/>
  <c r="H9" l="1"/>
  <c r="H8" s="1"/>
  <c r="K89"/>
  <c r="J89"/>
  <c r="I89"/>
  <c r="F89"/>
  <c r="E89"/>
  <c r="D89"/>
  <c r="C89"/>
  <c r="K79"/>
  <c r="J79"/>
  <c r="I79"/>
  <c r="F79"/>
  <c r="E79"/>
  <c r="D79"/>
  <c r="C79"/>
  <c r="K70"/>
  <c r="J70"/>
  <c r="I70"/>
  <c r="F70"/>
  <c r="E70"/>
  <c r="D70"/>
  <c r="C70"/>
  <c r="K60"/>
  <c r="J60"/>
  <c r="I60"/>
  <c r="F60"/>
  <c r="E60"/>
  <c r="D60"/>
  <c r="C60"/>
  <c r="K51"/>
  <c r="J51"/>
  <c r="I51"/>
  <c r="F51"/>
  <c r="E51"/>
  <c r="D51"/>
  <c r="C51"/>
  <c r="K38"/>
  <c r="J38"/>
  <c r="I38"/>
  <c r="F38"/>
  <c r="E38"/>
  <c r="D38"/>
  <c r="C38"/>
  <c r="K29"/>
  <c r="J29"/>
  <c r="I29"/>
  <c r="F29"/>
  <c r="E29"/>
  <c r="D29"/>
  <c r="C29"/>
  <c r="K19"/>
  <c r="J19"/>
  <c r="I19"/>
  <c r="F19"/>
  <c r="E19"/>
  <c r="D19"/>
  <c r="C19"/>
  <c r="K9"/>
  <c r="J9"/>
  <c r="I9"/>
  <c r="F9"/>
  <c r="E9"/>
  <c r="D9"/>
  <c r="C9"/>
  <c r="D8" l="1"/>
  <c r="I8"/>
  <c r="C8"/>
  <c r="K8"/>
  <c r="J8"/>
  <c r="E8"/>
  <c r="F8"/>
</calcChain>
</file>

<file path=xl/sharedStrings.xml><?xml version="1.0" encoding="utf-8"?>
<sst xmlns="http://schemas.openxmlformats.org/spreadsheetml/2006/main" count="205" uniqueCount="119">
  <si>
    <t>โคนม</t>
  </si>
  <si>
    <t>เมีย (ตัว)</t>
  </si>
  <si>
    <t>จังหวัด</t>
  </si>
  <si>
    <t>โคแห้งนม</t>
  </si>
  <si>
    <t>ยอดรวม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</si>
  <si>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</si>
  <si>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</si>
  <si>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</si>
  <si>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</si>
  <si>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</si>
  <si>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</si>
  <si>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</si>
  <si>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</si>
  <si>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</si>
  <si>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</si>
  <si>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: สำนักงานปศุสัตว์อำเภอ</t>
  </si>
  <si>
    <t>รวบรวมโดย</t>
  </si>
  <si>
    <t>: กลุ่มสารสนเทศและข้อมูลสถิติ ศูนย์เทคโนโลยีสารสนเทศและการสื่อสาร กรมปศุสัตว์</t>
  </si>
  <si>
    <t>แรกเกิด
ถึง 1 ปี</t>
  </si>
  <si>
    <t>1 ปี ถึง
ตั้งท้องแรก</t>
  </si>
  <si>
    <t>โคกำลัง
รีดนม</t>
  </si>
  <si>
    <t xml:space="preserve"> สงขลา </t>
  </si>
  <si>
    <t xml:space="preserve"> สตูล </t>
  </si>
  <si>
    <t xml:space="preserve"> ปัตตานี </t>
  </si>
  <si>
    <t xml:space="preserve"> ยะลา </t>
  </si>
  <si>
    <t xml:space="preserve"> นราธิวาส </t>
  </si>
  <si>
    <t xml:space="preserve"> นครศรีธรรมราช </t>
  </si>
  <si>
    <t xml:space="preserve"> กระบี่ </t>
  </si>
  <si>
    <t xml:space="preserve"> พังงา </t>
  </si>
  <si>
    <t xml:space="preserve"> ภูเก็ต </t>
  </si>
  <si>
    <t xml:space="preserve"> สุราษฎร์ธานี </t>
  </si>
  <si>
    <t xml:space="preserve"> ระนอง </t>
  </si>
  <si>
    <t xml:space="preserve"> ชุมพร </t>
  </si>
  <si>
    <t xml:space="preserve"> ตรัง </t>
  </si>
  <si>
    <t xml:space="preserve"> พัทลุง </t>
  </si>
  <si>
    <t xml:space="preserve"> ราชบุรี </t>
  </si>
  <si>
    <t xml:space="preserve"> กาญจนบุรี </t>
  </si>
  <si>
    <t xml:space="preserve"> สุพรรณบุรี </t>
  </si>
  <si>
    <t xml:space="preserve"> นครปฐม </t>
  </si>
  <si>
    <t xml:space="preserve"> สมุทรสาคร </t>
  </si>
  <si>
    <t xml:space="preserve"> สมุทรสงคราม </t>
  </si>
  <si>
    <t xml:space="preserve"> เพชรบุรี </t>
  </si>
  <si>
    <t xml:space="preserve"> ประจวบคีรีขันธ์ </t>
  </si>
  <si>
    <t xml:space="preserve"> อุตรดิตถ์ </t>
  </si>
  <si>
    <t xml:space="preserve"> นครสวรรค์ </t>
  </si>
  <si>
    <t xml:space="preserve"> อุทัยธานี </t>
  </si>
  <si>
    <t xml:space="preserve"> กำแพงเพชร </t>
  </si>
  <si>
    <t xml:space="preserve"> ตาก </t>
  </si>
  <si>
    <t xml:space="preserve"> สุโขทัย </t>
  </si>
  <si>
    <t xml:space="preserve"> พิษณุโลก </t>
  </si>
  <si>
    <t xml:space="preserve"> พิจิตร </t>
  </si>
  <si>
    <t xml:space="preserve"> เพชรบูรณ์ </t>
  </si>
  <si>
    <t xml:space="preserve"> เชียงใหม่ </t>
  </si>
  <si>
    <t xml:space="preserve"> ลำพูน </t>
  </si>
  <si>
    <t xml:space="preserve"> ลำปาง </t>
  </si>
  <si>
    <t xml:space="preserve"> แพร่ </t>
  </si>
  <si>
    <t xml:space="preserve"> น่าน </t>
  </si>
  <si>
    <t xml:space="preserve"> พะเยา </t>
  </si>
  <si>
    <t xml:space="preserve"> เชียงราย </t>
  </si>
  <si>
    <t xml:space="preserve"> แม่ฮ่องสอน </t>
  </si>
  <si>
    <t xml:space="preserve"> บึงกาฬ </t>
  </si>
  <si>
    <t xml:space="preserve"> หนองบัวลำภู </t>
  </si>
  <si>
    <t xml:space="preserve"> ขอนแก่น </t>
  </si>
  <si>
    <t xml:space="preserve"> อุดรธานี </t>
  </si>
  <si>
    <t xml:space="preserve"> เลย </t>
  </si>
  <si>
    <t xml:space="preserve"> หนองคาย </t>
  </si>
  <si>
    <t xml:space="preserve"> มหาสารคาม </t>
  </si>
  <si>
    <t xml:space="preserve"> ร้อยเอ็ด </t>
  </si>
  <si>
    <t xml:space="preserve"> กาฬสินธุ์ </t>
  </si>
  <si>
    <t xml:space="preserve"> สกลนคร </t>
  </si>
  <si>
    <t xml:space="preserve"> นครพนม </t>
  </si>
  <si>
    <t xml:space="preserve"> มุกดาหาร </t>
  </si>
  <si>
    <t xml:space="preserve"> นครราชสีมา </t>
  </si>
  <si>
    <t xml:space="preserve"> บุรีรัมย์ </t>
  </si>
  <si>
    <t xml:space="preserve"> สุรินทร์ </t>
  </si>
  <si>
    <t xml:space="preserve"> ศรีสะเกษ </t>
  </si>
  <si>
    <t xml:space="preserve"> อุบลราชธานี </t>
  </si>
  <si>
    <t xml:space="preserve"> ยโสธร </t>
  </si>
  <si>
    <t xml:space="preserve"> ชัยภูมิ </t>
  </si>
  <si>
    <t xml:space="preserve"> อำนาจเจริญ </t>
  </si>
  <si>
    <t xml:space="preserve"> สมุทรปราการ </t>
  </si>
  <si>
    <t xml:space="preserve"> ชลบุรี </t>
  </si>
  <si>
    <t xml:space="preserve"> ระยอง </t>
  </si>
  <si>
    <t xml:space="preserve"> จันทบุรี </t>
  </si>
  <si>
    <t xml:space="preserve"> ตราด </t>
  </si>
  <si>
    <t xml:space="preserve"> ฉะเชิงเทรา </t>
  </si>
  <si>
    <t xml:space="preserve"> ปราจีนบุรี </t>
  </si>
  <si>
    <t xml:space="preserve"> นครนายก </t>
  </si>
  <si>
    <t xml:space="preserve"> สระแก้ว </t>
  </si>
  <si>
    <t xml:space="preserve"> กรุงเทพมหานคร </t>
  </si>
  <si>
    <t xml:space="preserve"> นนทบุรี </t>
  </si>
  <si>
    <t xml:space="preserve"> ปทุมธานี </t>
  </si>
  <si>
    <t xml:space="preserve"> พระนครศรีอยุธยา </t>
  </si>
  <si>
    <t xml:space="preserve"> อ่างทอง </t>
  </si>
  <si>
    <t xml:space="preserve"> ลพบุรี </t>
  </si>
  <si>
    <t xml:space="preserve"> สิงห์บุรี </t>
  </si>
  <si>
    <t xml:space="preserve"> ชัยนาท </t>
  </si>
  <si>
    <t xml:space="preserve"> สระบุรี </t>
  </si>
  <si>
    <t>จำนวน
(ตัว)</t>
  </si>
  <si>
    <t>จำนวน</t>
  </si>
  <si>
    <t>(ตัว)</t>
  </si>
  <si>
    <t>เกษตรกร</t>
  </si>
  <si>
    <t>(ราย)</t>
  </si>
  <si>
    <t>เกษตรกร(ราย)</t>
  </si>
  <si>
    <t>รวม</t>
  </si>
  <si>
    <t>ผู้</t>
  </si>
  <si>
    <t>สถานที่เลี้ยงสัตว์ จังหวัด</t>
  </si>
  <si>
    <t>โคนม เพศเมีย (แรกเกิด ถึง 1 ปี) (ตัว)</t>
  </si>
  <si>
    <t>โคนม เพศเมีย (1 ปี ถึง ตั้งท้องแรก) (ตัว)</t>
  </si>
  <si>
    <t>โคนม เพศเมีย (โคกำลังรีดนม) (ตัว)</t>
  </si>
  <si>
    <t>โคนม เพศเมีย (โคแห้งนม) (ตัว)</t>
  </si>
  <si>
    <t>รวมโคนม เพศเมีย (ตัว)</t>
  </si>
  <si>
    <t>เกษตรกรผู้เลี้ยงโคนม เพศเมีย (ราย)</t>
  </si>
  <si>
    <t>โคนม เพศผู้ (ตัว)</t>
  </si>
  <si>
    <t>เกษตรกรผู้เลี้ยงโคนม เพศผู้ (ราย)</t>
  </si>
  <si>
    <t>จำนวนรวม โคนม ทั้งสิ้น (ตัว)</t>
  </si>
  <si>
    <t>จำนวนรวมเกษตรกรผู้เลี้ยง โคนม ทั้งสิ้น (ราย)</t>
  </si>
  <si>
    <t>ตารางที่ 3-1 จำนวนเกษตรกรและโคนม รายจังหวัด ปี 2566</t>
  </si>
  <si>
    <t>น้ำนมที่รีดได้ ณ วันที่สำรวจ (กิโลกรัม)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</si>
</sst>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7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sz val="14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8" fillId="0" borderId="0">
      <alignment wrapText="1"/>
    </xf>
    <xf numFmtId="43" fontId="12" fillId="0" borderId="0" applyFont="0" applyFill="0" applyBorder="0" applyAlignment="0" applyProtection="0"/>
    <xf numFmtId="0" fontId="8" fillId="0" borderId="0">
      <alignment wrapText="1"/>
    </xf>
    <xf numFmtId="187" fontId="8" fillId="0" borderId="0" applyFont="0" applyFill="0" applyBorder="0" applyAlignment="0" applyProtection="0">
      <alignment wrapText="1"/>
    </xf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43" fontId="6" fillId="0" borderId="0" xfId="1" applyNumberFormat="1" applyFont="1" applyAlignment="1">
      <alignment vertical="center"/>
    </xf>
    <xf numFmtId="41" fontId="9" fillId="3" borderId="1" xfId="2" applyNumberFormat="1" applyFont="1" applyFill="1" applyBorder="1" applyAlignment="1">
      <alignment vertical="center" shrinkToFit="1"/>
    </xf>
    <xf numFmtId="41" fontId="9" fillId="4" borderId="1" xfId="2" applyNumberFormat="1" applyFont="1" applyFill="1" applyBorder="1" applyAlignment="1">
      <alignment vertical="center" shrinkToFit="1"/>
    </xf>
    <xf numFmtId="41" fontId="10" fillId="0" borderId="1" xfId="2" applyNumberFormat="1" applyFont="1" applyFill="1" applyBorder="1" applyAlignment="1">
      <alignment vertical="center" shrinkToFit="1"/>
    </xf>
    <xf numFmtId="0" fontId="7" fillId="0" borderId="0" xfId="4" applyFont="1" applyFill="1" applyBorder="1" applyAlignment="1">
      <alignment horizontal="left" vertical="center"/>
    </xf>
    <xf numFmtId="188" fontId="11" fillId="0" borderId="0" xfId="5" applyNumberFormat="1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188" fontId="11" fillId="0" borderId="0" xfId="3" applyNumberFormat="1" applyFont="1" applyAlignment="1">
      <alignment horizontal="left" vertical="center"/>
    </xf>
    <xf numFmtId="43" fontId="7" fillId="0" borderId="0" xfId="1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41" fontId="9" fillId="4" borderId="1" xfId="2" applyNumberFormat="1" applyFont="1" applyFill="1" applyBorder="1" applyAlignment="1">
      <alignment horizontal="center" vertical="center" shrinkToFit="1"/>
    </xf>
    <xf numFmtId="41" fontId="9" fillId="3" borderId="1" xfId="2" applyNumberFormat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1" fillId="0" borderId="0" xfId="15"/>
    <xf numFmtId="0" fontId="7" fillId="2" borderId="1" xfId="1" applyFont="1" applyFill="1" applyBorder="1" applyAlignment="1">
      <alignment horizontal="center" vertical="center"/>
    </xf>
    <xf numFmtId="41" fontId="7" fillId="2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</cellXfs>
  <cellStyles count="16">
    <cellStyle name="Comma 2" xfId="7"/>
    <cellStyle name="Comma 2 2" xfId="5"/>
    <cellStyle name="Comma 3" xfId="9"/>
    <cellStyle name="Comma 4" xfId="11"/>
    <cellStyle name="Comma 5" xfId="14"/>
    <cellStyle name="Normal 2" xfId="1"/>
    <cellStyle name="Normal 3" xfId="4"/>
    <cellStyle name="Normal 4" xfId="6"/>
    <cellStyle name="Normal 4 2" xfId="10"/>
    <cellStyle name="Normal 5" xfId="8"/>
    <cellStyle name="Normal 5 2" xfId="12"/>
    <cellStyle name="Normal 6" xfId="13"/>
    <cellStyle name="Normal 7" xfId="15"/>
    <cellStyle name="เครื่องหมายจุลภาค" xfId="3" builtinId="3"/>
    <cellStyle name="ปกติ" xfId="0" builtinId="0"/>
    <cellStyle name="ปกติ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workbookViewId="0"/>
  </sheetViews>
  <sheetFormatPr defaultRowHeight="14.25"/>
  <cols>
    <col min="1" max="1" width="19.375" style="17" bestFit="1" customWidth="1"/>
    <col min="2" max="2" width="14.25" style="17" bestFit="1" customWidth="1"/>
    <col min="3" max="3" width="27.125" style="17" bestFit="1" customWidth="1"/>
    <col min="4" max="4" width="30.5" style="17" bestFit="1" customWidth="1"/>
    <col min="5" max="5" width="33" style="17" bestFit="1" customWidth="1"/>
    <col min="6" max="6" width="28.625" style="17" bestFit="1" customWidth="1"/>
    <col min="7" max="7" width="26" style="17" bestFit="1" customWidth="1"/>
    <col min="8" max="8" width="18.875" style="17" bestFit="1" customWidth="1"/>
    <col min="9" max="9" width="28.875" style="17" bestFit="1" customWidth="1"/>
    <col min="10" max="10" width="23.125" style="17" bestFit="1" customWidth="1"/>
    <col min="11" max="11" width="36" style="17" bestFit="1" customWidth="1"/>
    <col min="12" max="12" width="30.25" style="17" bestFit="1" customWidth="1"/>
    <col min="13" max="16384" width="9" style="17"/>
  </cols>
  <sheetData>
    <row r="1" spans="1:12">
      <c r="A1" s="17" t="s">
        <v>106</v>
      </c>
      <c r="B1" s="17" t="s">
        <v>113</v>
      </c>
      <c r="C1" s="17" t="s">
        <v>114</v>
      </c>
      <c r="D1" s="17" t="s">
        <v>107</v>
      </c>
      <c r="E1" s="17" t="s">
        <v>108</v>
      </c>
      <c r="F1" s="17" t="s">
        <v>109</v>
      </c>
      <c r="G1" s="17" t="s">
        <v>110</v>
      </c>
      <c r="H1" s="17" t="s">
        <v>111</v>
      </c>
      <c r="I1" s="17" t="s">
        <v>112</v>
      </c>
      <c r="J1" s="17" t="s">
        <v>115</v>
      </c>
      <c r="K1" s="17" t="s">
        <v>116</v>
      </c>
      <c r="L1" s="17" t="s">
        <v>118</v>
      </c>
    </row>
    <row r="2" spans="1:12">
      <c r="A2" s="17" t="s">
        <v>89</v>
      </c>
      <c r="B2" s="17">
        <v>18</v>
      </c>
      <c r="C2" s="17">
        <v>4</v>
      </c>
      <c r="D2" s="17">
        <v>15</v>
      </c>
      <c r="E2" s="17">
        <v>16</v>
      </c>
      <c r="F2" s="17">
        <v>26</v>
      </c>
      <c r="G2" s="17">
        <v>19</v>
      </c>
      <c r="H2" s="17">
        <v>76</v>
      </c>
      <c r="I2" s="17">
        <v>3</v>
      </c>
      <c r="J2" s="17">
        <v>94</v>
      </c>
      <c r="K2" s="17">
        <v>5</v>
      </c>
      <c r="L2" s="17">
        <v>100</v>
      </c>
    </row>
    <row r="3" spans="1:12">
      <c r="A3" s="17" t="s">
        <v>96</v>
      </c>
      <c r="B3" s="17">
        <v>148</v>
      </c>
      <c r="C3" s="17">
        <v>40</v>
      </c>
      <c r="D3" s="17">
        <v>325</v>
      </c>
      <c r="E3" s="17">
        <v>85</v>
      </c>
      <c r="F3" s="17">
        <v>379</v>
      </c>
      <c r="G3" s="17">
        <v>169</v>
      </c>
      <c r="H3" s="17">
        <v>958</v>
      </c>
      <c r="I3" s="17">
        <v>57</v>
      </c>
      <c r="J3" s="17">
        <v>1106</v>
      </c>
      <c r="K3" s="17">
        <v>57</v>
      </c>
      <c r="L3" s="17">
        <v>3416</v>
      </c>
    </row>
    <row r="4" spans="1:12">
      <c r="A4" s="17" t="s">
        <v>90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</row>
    <row r="5" spans="1:12">
      <c r="A5" s="17" t="s">
        <v>91</v>
      </c>
      <c r="B5" s="17">
        <v>8</v>
      </c>
      <c r="C5" s="17">
        <v>2</v>
      </c>
      <c r="D5" s="17">
        <v>9</v>
      </c>
      <c r="E5" s="17">
        <v>3</v>
      </c>
      <c r="F5" s="17">
        <v>6</v>
      </c>
      <c r="G5" s="17">
        <v>13</v>
      </c>
      <c r="H5" s="17">
        <v>31</v>
      </c>
      <c r="I5" s="17">
        <v>1</v>
      </c>
      <c r="J5" s="17">
        <v>39</v>
      </c>
      <c r="K5" s="17">
        <v>2</v>
      </c>
      <c r="L5" s="17">
        <v>40</v>
      </c>
    </row>
    <row r="6" spans="1:12">
      <c r="A6" s="17" t="s">
        <v>92</v>
      </c>
      <c r="B6" s="17">
        <v>3</v>
      </c>
      <c r="C6" s="17">
        <v>2</v>
      </c>
      <c r="D6" s="17">
        <v>1</v>
      </c>
      <c r="E6" s="17">
        <v>0</v>
      </c>
      <c r="F6" s="17">
        <v>0</v>
      </c>
      <c r="G6" s="17">
        <v>0</v>
      </c>
      <c r="H6" s="17">
        <v>1</v>
      </c>
      <c r="I6" s="17">
        <v>1</v>
      </c>
      <c r="J6" s="17">
        <v>4</v>
      </c>
      <c r="K6" s="17">
        <v>3</v>
      </c>
      <c r="L6" s="17">
        <v>0</v>
      </c>
    </row>
    <row r="7" spans="1:12">
      <c r="A7" s="17" t="s">
        <v>94</v>
      </c>
      <c r="B7" s="17">
        <v>3240</v>
      </c>
      <c r="C7" s="17">
        <v>891</v>
      </c>
      <c r="D7" s="17">
        <v>19074</v>
      </c>
      <c r="E7" s="17">
        <v>17933</v>
      </c>
      <c r="F7" s="17">
        <v>41644</v>
      </c>
      <c r="G7" s="17">
        <v>11036</v>
      </c>
      <c r="H7" s="17">
        <v>89687</v>
      </c>
      <c r="I7" s="17">
        <v>2547</v>
      </c>
      <c r="J7" s="17">
        <v>92927</v>
      </c>
      <c r="K7" s="17">
        <v>2609</v>
      </c>
      <c r="L7" s="17">
        <v>373980</v>
      </c>
    </row>
    <row r="8" spans="1:12">
      <c r="A8" s="17" t="s">
        <v>97</v>
      </c>
      <c r="B8" s="17">
        <v>8548</v>
      </c>
      <c r="C8" s="17">
        <v>2874</v>
      </c>
      <c r="D8" s="17">
        <v>26117</v>
      </c>
      <c r="E8" s="17">
        <v>32162</v>
      </c>
      <c r="F8" s="17">
        <v>80422</v>
      </c>
      <c r="G8" s="17">
        <v>16988</v>
      </c>
      <c r="H8" s="17">
        <v>155689</v>
      </c>
      <c r="I8" s="17">
        <v>4459</v>
      </c>
      <c r="J8" s="17">
        <v>164237</v>
      </c>
      <c r="K8" s="17">
        <v>4514</v>
      </c>
      <c r="L8" s="17">
        <v>931511</v>
      </c>
    </row>
    <row r="9" spans="1:12">
      <c r="A9" s="17" t="s">
        <v>95</v>
      </c>
      <c r="B9" s="17">
        <v>6</v>
      </c>
      <c r="C9" s="17">
        <v>2</v>
      </c>
      <c r="D9" s="17">
        <v>26</v>
      </c>
      <c r="E9" s="17">
        <v>28</v>
      </c>
      <c r="F9" s="17">
        <v>41</v>
      </c>
      <c r="G9" s="17">
        <v>13</v>
      </c>
      <c r="H9" s="17">
        <v>108</v>
      </c>
      <c r="I9" s="17">
        <v>5</v>
      </c>
      <c r="J9" s="17">
        <v>114</v>
      </c>
      <c r="K9" s="17">
        <v>5</v>
      </c>
      <c r="L9" s="17">
        <v>250</v>
      </c>
    </row>
    <row r="10" spans="1:12">
      <c r="A10" s="17" t="s">
        <v>93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1:12">
      <c r="A11" s="17" t="s">
        <v>83</v>
      </c>
      <c r="B11" s="17">
        <v>21</v>
      </c>
      <c r="C11" s="17">
        <v>5</v>
      </c>
      <c r="D11" s="17">
        <v>842</v>
      </c>
      <c r="E11" s="17">
        <v>615</v>
      </c>
      <c r="F11" s="17">
        <v>1342</v>
      </c>
      <c r="G11" s="17">
        <v>327</v>
      </c>
      <c r="H11" s="17">
        <v>3126</v>
      </c>
      <c r="I11" s="17">
        <v>58</v>
      </c>
      <c r="J11" s="17">
        <v>3147</v>
      </c>
      <c r="K11" s="17">
        <v>60</v>
      </c>
      <c r="L11" s="17">
        <v>14923</v>
      </c>
    </row>
    <row r="12" spans="1:12">
      <c r="A12" s="17" t="s">
        <v>85</v>
      </c>
      <c r="B12" s="17">
        <v>5</v>
      </c>
      <c r="C12" s="17">
        <v>2</v>
      </c>
      <c r="D12" s="17">
        <v>23</v>
      </c>
      <c r="E12" s="17">
        <v>18</v>
      </c>
      <c r="F12" s="17">
        <v>86</v>
      </c>
      <c r="G12" s="17">
        <v>10</v>
      </c>
      <c r="H12" s="17">
        <v>137</v>
      </c>
      <c r="I12" s="17">
        <v>2</v>
      </c>
      <c r="J12" s="17">
        <v>142</v>
      </c>
      <c r="K12" s="17">
        <v>3</v>
      </c>
      <c r="L12" s="17">
        <v>0</v>
      </c>
    </row>
    <row r="13" spans="1:12">
      <c r="A13" s="17" t="s">
        <v>81</v>
      </c>
      <c r="B13" s="17">
        <v>77</v>
      </c>
      <c r="C13" s="17">
        <v>17</v>
      </c>
      <c r="D13" s="17">
        <v>235</v>
      </c>
      <c r="E13" s="17">
        <v>350</v>
      </c>
      <c r="F13" s="17">
        <v>555</v>
      </c>
      <c r="G13" s="17">
        <v>231</v>
      </c>
      <c r="H13" s="17">
        <v>1371</v>
      </c>
      <c r="I13" s="17">
        <v>27</v>
      </c>
      <c r="J13" s="17">
        <v>1448</v>
      </c>
      <c r="K13" s="17">
        <v>28</v>
      </c>
      <c r="L13" s="17">
        <v>1320</v>
      </c>
    </row>
    <row r="14" spans="1:12">
      <c r="A14" s="17" t="s">
        <v>84</v>
      </c>
      <c r="B14" s="17">
        <v>1</v>
      </c>
      <c r="C14" s="17">
        <v>1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1</v>
      </c>
      <c r="K14" s="17">
        <v>1</v>
      </c>
      <c r="L14" s="17">
        <v>0</v>
      </c>
    </row>
    <row r="15" spans="1:12">
      <c r="A15" s="17" t="s">
        <v>87</v>
      </c>
      <c r="B15" s="17">
        <v>12</v>
      </c>
      <c r="C15" s="17">
        <v>1</v>
      </c>
      <c r="D15" s="17">
        <v>18</v>
      </c>
      <c r="E15" s="17">
        <v>11</v>
      </c>
      <c r="F15" s="17">
        <v>16</v>
      </c>
      <c r="G15" s="17">
        <v>16</v>
      </c>
      <c r="H15" s="17">
        <v>61</v>
      </c>
      <c r="I15" s="17">
        <v>1</v>
      </c>
      <c r="J15" s="17">
        <v>73</v>
      </c>
      <c r="K15" s="17">
        <v>1</v>
      </c>
      <c r="L15" s="17">
        <v>16</v>
      </c>
    </row>
    <row r="16" spans="1:12">
      <c r="A16" s="17" t="s">
        <v>86</v>
      </c>
      <c r="B16" s="17">
        <v>13</v>
      </c>
      <c r="C16" s="17">
        <v>2</v>
      </c>
      <c r="D16" s="17">
        <v>9</v>
      </c>
      <c r="E16" s="17">
        <v>7</v>
      </c>
      <c r="F16" s="17">
        <v>13</v>
      </c>
      <c r="G16" s="17">
        <v>16</v>
      </c>
      <c r="H16" s="17">
        <v>45</v>
      </c>
      <c r="I16" s="17">
        <v>2</v>
      </c>
      <c r="J16" s="17">
        <v>58</v>
      </c>
      <c r="K16" s="17">
        <v>2</v>
      </c>
      <c r="L16" s="17">
        <v>88</v>
      </c>
    </row>
    <row r="17" spans="1:12">
      <c r="A17" s="17" t="s">
        <v>82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>
      <c r="A18" s="17" t="s">
        <v>80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>
      <c r="A19" s="17" t="s">
        <v>88</v>
      </c>
      <c r="B19" s="17">
        <v>964</v>
      </c>
      <c r="C19" s="17">
        <v>193</v>
      </c>
      <c r="D19" s="17">
        <v>7091</v>
      </c>
      <c r="E19" s="17">
        <v>6002</v>
      </c>
      <c r="F19" s="17">
        <v>12683</v>
      </c>
      <c r="G19" s="17">
        <v>2898</v>
      </c>
      <c r="H19" s="17">
        <v>28674</v>
      </c>
      <c r="I19" s="17">
        <v>643</v>
      </c>
      <c r="J19" s="17">
        <v>29638</v>
      </c>
      <c r="K19" s="17">
        <v>674</v>
      </c>
      <c r="L19" s="17">
        <v>110280</v>
      </c>
    </row>
    <row r="20" spans="1:12">
      <c r="A20" s="17" t="s">
        <v>78</v>
      </c>
      <c r="B20" s="17">
        <v>818</v>
      </c>
      <c r="C20" s="17">
        <v>146</v>
      </c>
      <c r="D20" s="17">
        <v>1305</v>
      </c>
      <c r="E20" s="17">
        <v>1193</v>
      </c>
      <c r="F20" s="17">
        <v>2940</v>
      </c>
      <c r="G20" s="17">
        <v>561</v>
      </c>
      <c r="H20" s="17">
        <v>5999</v>
      </c>
      <c r="I20" s="17">
        <v>173</v>
      </c>
      <c r="J20" s="17">
        <v>6817</v>
      </c>
      <c r="K20" s="17">
        <v>210</v>
      </c>
      <c r="L20" s="17">
        <v>37810</v>
      </c>
    </row>
    <row r="21" spans="1:12">
      <c r="A21" s="17" t="s">
        <v>72</v>
      </c>
      <c r="B21" s="17">
        <v>11701</v>
      </c>
      <c r="C21" s="17">
        <v>2911</v>
      </c>
      <c r="D21" s="17">
        <v>27594</v>
      </c>
      <c r="E21" s="17">
        <v>31994</v>
      </c>
      <c r="F21" s="17">
        <v>73309</v>
      </c>
      <c r="G21" s="17">
        <v>14011</v>
      </c>
      <c r="H21" s="17">
        <v>146908</v>
      </c>
      <c r="I21" s="17">
        <v>4705</v>
      </c>
      <c r="J21" s="17">
        <v>158609</v>
      </c>
      <c r="K21" s="17">
        <v>5024</v>
      </c>
      <c r="L21" s="17">
        <v>714081</v>
      </c>
    </row>
    <row r="22" spans="1:12">
      <c r="A22" s="17" t="s">
        <v>73</v>
      </c>
      <c r="B22" s="17">
        <v>596</v>
      </c>
      <c r="C22" s="17">
        <v>126</v>
      </c>
      <c r="D22" s="17">
        <v>990</v>
      </c>
      <c r="E22" s="17">
        <v>1351</v>
      </c>
      <c r="F22" s="17">
        <v>2053</v>
      </c>
      <c r="G22" s="17">
        <v>444</v>
      </c>
      <c r="H22" s="17">
        <v>4838</v>
      </c>
      <c r="I22" s="17">
        <v>134</v>
      </c>
      <c r="J22" s="17">
        <v>5434</v>
      </c>
      <c r="K22" s="17">
        <v>155</v>
      </c>
      <c r="L22" s="17">
        <v>19400</v>
      </c>
    </row>
    <row r="23" spans="1:12">
      <c r="A23" s="17" t="s">
        <v>77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1:12">
      <c r="A24" s="17" t="s">
        <v>75</v>
      </c>
      <c r="B24" s="17">
        <v>625</v>
      </c>
      <c r="C24" s="17">
        <v>134</v>
      </c>
      <c r="D24" s="17">
        <v>940</v>
      </c>
      <c r="E24" s="17">
        <v>1039</v>
      </c>
      <c r="F24" s="17">
        <v>1601</v>
      </c>
      <c r="G24" s="17">
        <v>497</v>
      </c>
      <c r="H24" s="17">
        <v>4077</v>
      </c>
      <c r="I24" s="17">
        <v>183</v>
      </c>
      <c r="J24" s="17">
        <v>4702</v>
      </c>
      <c r="K24" s="17">
        <v>195</v>
      </c>
      <c r="L24" s="17">
        <v>9748</v>
      </c>
    </row>
    <row r="25" spans="1:12">
      <c r="A25" s="17" t="s">
        <v>74</v>
      </c>
      <c r="B25" s="17">
        <v>27</v>
      </c>
      <c r="C25" s="17">
        <v>13</v>
      </c>
      <c r="D25" s="17">
        <v>98</v>
      </c>
      <c r="E25" s="17">
        <v>152</v>
      </c>
      <c r="F25" s="17">
        <v>249</v>
      </c>
      <c r="G25" s="17">
        <v>55</v>
      </c>
      <c r="H25" s="17">
        <v>554</v>
      </c>
      <c r="I25" s="17">
        <v>23</v>
      </c>
      <c r="J25" s="17">
        <v>581</v>
      </c>
      <c r="K25" s="17">
        <v>24</v>
      </c>
      <c r="L25" s="17">
        <v>1592</v>
      </c>
    </row>
    <row r="26" spans="1:12">
      <c r="A26" s="17" t="s">
        <v>79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>
      <c r="A27" s="17" t="s">
        <v>76</v>
      </c>
      <c r="B27" s="17">
        <v>44</v>
      </c>
      <c r="C27" s="17">
        <v>5</v>
      </c>
      <c r="D27" s="17">
        <v>30</v>
      </c>
      <c r="E27" s="17">
        <v>15</v>
      </c>
      <c r="F27" s="17">
        <v>20</v>
      </c>
      <c r="G27" s="17">
        <v>20</v>
      </c>
      <c r="H27" s="17">
        <v>85</v>
      </c>
      <c r="I27" s="17">
        <v>4</v>
      </c>
      <c r="J27" s="17">
        <v>129</v>
      </c>
      <c r="K27" s="17">
        <v>6</v>
      </c>
      <c r="L27" s="17">
        <v>32</v>
      </c>
    </row>
    <row r="28" spans="1:12">
      <c r="A28" s="17" t="s">
        <v>68</v>
      </c>
      <c r="B28" s="17">
        <v>29</v>
      </c>
      <c r="C28" s="17">
        <v>7</v>
      </c>
      <c r="D28" s="17">
        <v>71</v>
      </c>
      <c r="E28" s="17">
        <v>92</v>
      </c>
      <c r="F28" s="17">
        <v>143</v>
      </c>
      <c r="G28" s="17">
        <v>21</v>
      </c>
      <c r="H28" s="17">
        <v>327</v>
      </c>
      <c r="I28" s="17">
        <v>16</v>
      </c>
      <c r="J28" s="17">
        <v>356</v>
      </c>
      <c r="K28" s="17">
        <v>16</v>
      </c>
      <c r="L28" s="17">
        <v>555</v>
      </c>
    </row>
    <row r="29" spans="1:12">
      <c r="A29" s="17" t="s">
        <v>62</v>
      </c>
      <c r="B29" s="17">
        <v>3491</v>
      </c>
      <c r="C29" s="17">
        <v>642</v>
      </c>
      <c r="D29" s="17">
        <v>7608</v>
      </c>
      <c r="E29" s="17">
        <v>7661</v>
      </c>
      <c r="F29" s="17">
        <v>14543</v>
      </c>
      <c r="G29" s="17">
        <v>2632</v>
      </c>
      <c r="H29" s="17">
        <v>32444</v>
      </c>
      <c r="I29" s="17">
        <v>909</v>
      </c>
      <c r="J29" s="17">
        <v>35935</v>
      </c>
      <c r="K29" s="17">
        <v>1012</v>
      </c>
      <c r="L29" s="17">
        <v>125599</v>
      </c>
    </row>
    <row r="30" spans="1:12">
      <c r="A30" s="17" t="s">
        <v>70</v>
      </c>
      <c r="B30" s="17">
        <v>14</v>
      </c>
      <c r="C30" s="17">
        <v>2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14</v>
      </c>
      <c r="K30" s="17">
        <v>2</v>
      </c>
      <c r="L30" s="17">
        <v>0</v>
      </c>
    </row>
    <row r="31" spans="1:12">
      <c r="A31" s="17" t="s">
        <v>60</v>
      </c>
      <c r="B31" s="17">
        <v>158</v>
      </c>
      <c r="C31" s="17">
        <v>3</v>
      </c>
      <c r="D31" s="17">
        <v>475</v>
      </c>
      <c r="E31" s="17">
        <v>91</v>
      </c>
      <c r="F31" s="17">
        <v>426</v>
      </c>
      <c r="G31" s="17">
        <v>333</v>
      </c>
      <c r="H31" s="17">
        <v>1325</v>
      </c>
      <c r="I31" s="17">
        <v>2</v>
      </c>
      <c r="J31" s="17">
        <v>1483</v>
      </c>
      <c r="K31" s="17">
        <v>3</v>
      </c>
      <c r="L31" s="17">
        <v>7651</v>
      </c>
    </row>
    <row r="32" spans="1:12">
      <c r="A32" s="17" t="s">
        <v>66</v>
      </c>
      <c r="B32" s="17">
        <v>685</v>
      </c>
      <c r="C32" s="17">
        <v>174</v>
      </c>
      <c r="D32" s="17">
        <v>1390</v>
      </c>
      <c r="E32" s="17">
        <v>1502</v>
      </c>
      <c r="F32" s="17">
        <v>3302</v>
      </c>
      <c r="G32" s="17">
        <v>747</v>
      </c>
      <c r="H32" s="17">
        <v>6941</v>
      </c>
      <c r="I32" s="17">
        <v>221</v>
      </c>
      <c r="J32" s="17">
        <v>7626</v>
      </c>
      <c r="K32" s="17">
        <v>230</v>
      </c>
      <c r="L32" s="17">
        <v>30961</v>
      </c>
    </row>
    <row r="33" spans="1:12">
      <c r="A33" s="17" t="s">
        <v>71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</row>
    <row r="34" spans="1:12">
      <c r="A34" s="17" t="s">
        <v>67</v>
      </c>
      <c r="B34" s="17">
        <v>45</v>
      </c>
      <c r="C34" s="17">
        <v>14</v>
      </c>
      <c r="D34" s="17">
        <v>95</v>
      </c>
      <c r="E34" s="17">
        <v>82</v>
      </c>
      <c r="F34" s="17">
        <v>170</v>
      </c>
      <c r="G34" s="17">
        <v>33</v>
      </c>
      <c r="H34" s="17">
        <v>380</v>
      </c>
      <c r="I34" s="17">
        <v>31</v>
      </c>
      <c r="J34" s="17">
        <v>425</v>
      </c>
      <c r="K34" s="17">
        <v>33</v>
      </c>
      <c r="L34" s="17">
        <v>1375</v>
      </c>
    </row>
    <row r="35" spans="1:12">
      <c r="A35" s="17" t="s">
        <v>64</v>
      </c>
      <c r="B35" s="17">
        <v>186</v>
      </c>
      <c r="C35" s="17">
        <v>46</v>
      </c>
      <c r="D35" s="17">
        <v>856</v>
      </c>
      <c r="E35" s="17">
        <v>2832</v>
      </c>
      <c r="F35" s="17">
        <v>2282</v>
      </c>
      <c r="G35" s="17">
        <v>490</v>
      </c>
      <c r="H35" s="17">
        <v>6460</v>
      </c>
      <c r="I35" s="17">
        <v>64</v>
      </c>
      <c r="J35" s="17">
        <v>6646</v>
      </c>
      <c r="K35" s="17">
        <v>66</v>
      </c>
      <c r="L35" s="17">
        <v>51778</v>
      </c>
    </row>
    <row r="36" spans="1:12">
      <c r="A36" s="17" t="s">
        <v>69</v>
      </c>
      <c r="B36" s="17">
        <v>201</v>
      </c>
      <c r="C36" s="17">
        <v>74</v>
      </c>
      <c r="D36" s="17">
        <v>1288</v>
      </c>
      <c r="E36" s="17">
        <v>626</v>
      </c>
      <c r="F36" s="17">
        <v>1575</v>
      </c>
      <c r="G36" s="17">
        <v>439</v>
      </c>
      <c r="H36" s="17">
        <v>3928</v>
      </c>
      <c r="I36" s="17">
        <v>143</v>
      </c>
      <c r="J36" s="17">
        <v>4129</v>
      </c>
      <c r="K36" s="17">
        <v>145</v>
      </c>
      <c r="L36" s="17">
        <v>15884</v>
      </c>
    </row>
    <row r="37" spans="1:12">
      <c r="A37" s="17" t="s">
        <v>65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</row>
    <row r="38" spans="1:12">
      <c r="A38" s="17" t="s">
        <v>61</v>
      </c>
      <c r="B38" s="17">
        <v>92</v>
      </c>
      <c r="C38" s="17">
        <v>23</v>
      </c>
      <c r="D38" s="17">
        <v>377</v>
      </c>
      <c r="E38" s="17">
        <v>419</v>
      </c>
      <c r="F38" s="17">
        <v>830</v>
      </c>
      <c r="G38" s="17">
        <v>133</v>
      </c>
      <c r="H38" s="17">
        <v>1759</v>
      </c>
      <c r="I38" s="17">
        <v>37</v>
      </c>
      <c r="J38" s="17">
        <v>1851</v>
      </c>
      <c r="K38" s="17">
        <v>39</v>
      </c>
      <c r="L38" s="17">
        <v>8630</v>
      </c>
    </row>
    <row r="39" spans="1:12">
      <c r="A39" s="17" t="s">
        <v>63</v>
      </c>
      <c r="B39" s="17">
        <v>648</v>
      </c>
      <c r="C39" s="17">
        <v>127</v>
      </c>
      <c r="D39" s="17">
        <v>1900</v>
      </c>
      <c r="E39" s="17">
        <v>1696</v>
      </c>
      <c r="F39" s="17">
        <v>2979</v>
      </c>
      <c r="G39" s="17">
        <v>609</v>
      </c>
      <c r="H39" s="17">
        <v>7184</v>
      </c>
      <c r="I39" s="17">
        <v>188</v>
      </c>
      <c r="J39" s="17">
        <v>7832</v>
      </c>
      <c r="K39" s="17">
        <v>195</v>
      </c>
      <c r="L39" s="17">
        <v>37303</v>
      </c>
    </row>
    <row r="40" spans="1:12">
      <c r="A40" s="17" t="s">
        <v>58</v>
      </c>
      <c r="B40" s="17">
        <v>217</v>
      </c>
      <c r="C40" s="17">
        <v>44</v>
      </c>
      <c r="D40" s="17">
        <v>987</v>
      </c>
      <c r="E40" s="17">
        <v>682</v>
      </c>
      <c r="F40" s="17">
        <v>1299</v>
      </c>
      <c r="G40" s="17">
        <v>226</v>
      </c>
      <c r="H40" s="17">
        <v>3194</v>
      </c>
      <c r="I40" s="17">
        <v>97</v>
      </c>
      <c r="J40" s="17">
        <v>3411</v>
      </c>
      <c r="K40" s="17">
        <v>99</v>
      </c>
      <c r="L40" s="17">
        <v>12798</v>
      </c>
    </row>
    <row r="41" spans="1:12">
      <c r="A41" s="17" t="s">
        <v>52</v>
      </c>
      <c r="B41" s="17">
        <v>1453</v>
      </c>
      <c r="C41" s="17">
        <v>349</v>
      </c>
      <c r="D41" s="17">
        <v>11592</v>
      </c>
      <c r="E41" s="17">
        <v>8264</v>
      </c>
      <c r="F41" s="17">
        <v>18154</v>
      </c>
      <c r="G41" s="17">
        <v>3550</v>
      </c>
      <c r="H41" s="17">
        <v>41560</v>
      </c>
      <c r="I41" s="17">
        <v>788</v>
      </c>
      <c r="J41" s="17">
        <v>43013</v>
      </c>
      <c r="K41" s="17">
        <v>803</v>
      </c>
      <c r="L41" s="17">
        <v>236627</v>
      </c>
    </row>
    <row r="42" spans="1:12">
      <c r="A42" s="17" t="s">
        <v>56</v>
      </c>
      <c r="B42" s="17">
        <v>2</v>
      </c>
      <c r="C42" s="17">
        <v>1</v>
      </c>
      <c r="D42" s="17">
        <v>3</v>
      </c>
      <c r="E42" s="17">
        <v>4</v>
      </c>
      <c r="F42" s="17">
        <v>15</v>
      </c>
      <c r="G42" s="17">
        <v>22</v>
      </c>
      <c r="H42" s="17">
        <v>44</v>
      </c>
      <c r="I42" s="17">
        <v>3</v>
      </c>
      <c r="J42" s="17">
        <v>46</v>
      </c>
      <c r="K42" s="17">
        <v>3</v>
      </c>
      <c r="L42" s="17">
        <v>30</v>
      </c>
    </row>
    <row r="43" spans="1:12">
      <c r="A43" s="17" t="s">
        <v>57</v>
      </c>
      <c r="B43" s="17">
        <v>20</v>
      </c>
      <c r="C43" s="17">
        <v>6</v>
      </c>
      <c r="D43" s="17">
        <v>43</v>
      </c>
      <c r="E43" s="17">
        <v>27</v>
      </c>
      <c r="F43" s="17">
        <v>71</v>
      </c>
      <c r="G43" s="17">
        <v>15</v>
      </c>
      <c r="H43" s="17">
        <v>156</v>
      </c>
      <c r="I43" s="17">
        <v>12</v>
      </c>
      <c r="J43" s="17">
        <v>176</v>
      </c>
      <c r="K43" s="17">
        <v>12</v>
      </c>
      <c r="L43" s="17">
        <v>745</v>
      </c>
    </row>
    <row r="44" spans="1:12">
      <c r="A44" s="17" t="s">
        <v>55</v>
      </c>
      <c r="B44" s="17">
        <v>6</v>
      </c>
      <c r="C44" s="17">
        <v>4</v>
      </c>
      <c r="D44" s="17">
        <v>63</v>
      </c>
      <c r="E44" s="17">
        <v>76</v>
      </c>
      <c r="F44" s="17">
        <v>102</v>
      </c>
      <c r="G44" s="17">
        <v>25</v>
      </c>
      <c r="H44" s="17">
        <v>266</v>
      </c>
      <c r="I44" s="17">
        <v>22</v>
      </c>
      <c r="J44" s="17">
        <v>272</v>
      </c>
      <c r="K44" s="17">
        <v>22</v>
      </c>
      <c r="L44" s="17">
        <v>1152</v>
      </c>
    </row>
    <row r="45" spans="1:12">
      <c r="A45" s="17" t="s">
        <v>59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</row>
    <row r="46" spans="1:12">
      <c r="A46" s="17" t="s">
        <v>54</v>
      </c>
      <c r="B46" s="17">
        <v>135</v>
      </c>
      <c r="C46" s="17">
        <v>24</v>
      </c>
      <c r="D46" s="17">
        <v>717</v>
      </c>
      <c r="E46" s="17">
        <v>152</v>
      </c>
      <c r="F46" s="17">
        <v>723</v>
      </c>
      <c r="G46" s="17">
        <v>138</v>
      </c>
      <c r="H46" s="17">
        <v>1730</v>
      </c>
      <c r="I46" s="17">
        <v>34</v>
      </c>
      <c r="J46" s="17">
        <v>1865</v>
      </c>
      <c r="K46" s="17">
        <v>39</v>
      </c>
      <c r="L46" s="17">
        <v>2958</v>
      </c>
    </row>
    <row r="47" spans="1:12">
      <c r="A47" s="17" t="s">
        <v>53</v>
      </c>
      <c r="B47" s="17">
        <v>960</v>
      </c>
      <c r="C47" s="17">
        <v>216</v>
      </c>
      <c r="D47" s="17">
        <v>4078</v>
      </c>
      <c r="E47" s="17">
        <v>6072</v>
      </c>
      <c r="F47" s="17">
        <v>9597</v>
      </c>
      <c r="G47" s="17">
        <v>1876</v>
      </c>
      <c r="H47" s="17">
        <v>21623</v>
      </c>
      <c r="I47" s="17">
        <v>409</v>
      </c>
      <c r="J47" s="17">
        <v>22583</v>
      </c>
      <c r="K47" s="17">
        <v>416</v>
      </c>
      <c r="L47" s="17">
        <v>101966</v>
      </c>
    </row>
    <row r="48" spans="1:12">
      <c r="A48" s="17" t="s">
        <v>46</v>
      </c>
      <c r="B48" s="17">
        <v>12</v>
      </c>
      <c r="C48" s="17">
        <v>3</v>
      </c>
      <c r="D48" s="17">
        <v>28</v>
      </c>
      <c r="E48" s="17">
        <v>78</v>
      </c>
      <c r="F48" s="17">
        <v>52</v>
      </c>
      <c r="G48" s="17">
        <v>20</v>
      </c>
      <c r="H48" s="17">
        <v>178</v>
      </c>
      <c r="I48" s="17">
        <v>8</v>
      </c>
      <c r="J48" s="17">
        <v>190</v>
      </c>
      <c r="K48" s="17">
        <v>8</v>
      </c>
      <c r="L48" s="17">
        <v>483</v>
      </c>
    </row>
    <row r="49" spans="1:12">
      <c r="A49" s="17" t="s">
        <v>47</v>
      </c>
      <c r="B49" s="17">
        <v>2</v>
      </c>
      <c r="C49" s="17">
        <v>1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2</v>
      </c>
      <c r="K49" s="17">
        <v>1</v>
      </c>
      <c r="L49" s="17">
        <v>0</v>
      </c>
    </row>
    <row r="50" spans="1:12">
      <c r="A50" s="17" t="s">
        <v>44</v>
      </c>
      <c r="B50" s="17">
        <v>64</v>
      </c>
      <c r="C50" s="17">
        <v>15</v>
      </c>
      <c r="D50" s="17">
        <v>201</v>
      </c>
      <c r="E50" s="17">
        <v>268</v>
      </c>
      <c r="F50" s="17">
        <v>486</v>
      </c>
      <c r="G50" s="17">
        <v>86</v>
      </c>
      <c r="H50" s="17">
        <v>1041</v>
      </c>
      <c r="I50" s="17">
        <v>28</v>
      </c>
      <c r="J50" s="17">
        <v>1105</v>
      </c>
      <c r="K50" s="17">
        <v>31</v>
      </c>
      <c r="L50" s="17">
        <v>6051</v>
      </c>
    </row>
    <row r="51" spans="1:12">
      <c r="A51" s="17" t="s">
        <v>50</v>
      </c>
      <c r="B51" s="17">
        <v>81</v>
      </c>
      <c r="C51" s="17">
        <v>17</v>
      </c>
      <c r="D51" s="17">
        <v>45</v>
      </c>
      <c r="E51" s="17">
        <v>176</v>
      </c>
      <c r="F51" s="17">
        <v>123</v>
      </c>
      <c r="G51" s="17">
        <v>40</v>
      </c>
      <c r="H51" s="17">
        <v>384</v>
      </c>
      <c r="I51" s="17">
        <v>18</v>
      </c>
      <c r="J51" s="17">
        <v>465</v>
      </c>
      <c r="K51" s="17">
        <v>18</v>
      </c>
      <c r="L51" s="17">
        <v>1139</v>
      </c>
    </row>
    <row r="52" spans="1:12">
      <c r="A52" s="17" t="s">
        <v>49</v>
      </c>
      <c r="B52" s="17">
        <v>16</v>
      </c>
      <c r="C52" s="17">
        <v>4</v>
      </c>
      <c r="D52" s="17">
        <v>119</v>
      </c>
      <c r="E52" s="17">
        <v>76</v>
      </c>
      <c r="F52" s="17">
        <v>94</v>
      </c>
      <c r="G52" s="17">
        <v>5</v>
      </c>
      <c r="H52" s="17">
        <v>294</v>
      </c>
      <c r="I52" s="17">
        <v>8</v>
      </c>
      <c r="J52" s="17">
        <v>310</v>
      </c>
      <c r="K52" s="17">
        <v>10</v>
      </c>
      <c r="L52" s="17">
        <v>19906</v>
      </c>
    </row>
    <row r="53" spans="1:12">
      <c r="A53" s="17" t="s">
        <v>51</v>
      </c>
      <c r="B53" s="17">
        <v>163</v>
      </c>
      <c r="C53" s="17">
        <v>32</v>
      </c>
      <c r="D53" s="17">
        <v>426</v>
      </c>
      <c r="E53" s="17">
        <v>409</v>
      </c>
      <c r="F53" s="17">
        <v>683</v>
      </c>
      <c r="G53" s="17">
        <v>168</v>
      </c>
      <c r="H53" s="17">
        <v>1686</v>
      </c>
      <c r="I53" s="17">
        <v>59</v>
      </c>
      <c r="J53" s="17">
        <v>1849</v>
      </c>
      <c r="K53" s="17">
        <v>63</v>
      </c>
      <c r="L53" s="17">
        <v>7505</v>
      </c>
    </row>
    <row r="54" spans="1:12">
      <c r="A54" s="17" t="s">
        <v>48</v>
      </c>
      <c r="B54" s="17">
        <v>199</v>
      </c>
      <c r="C54" s="17">
        <v>24</v>
      </c>
      <c r="D54" s="17">
        <v>699</v>
      </c>
      <c r="E54" s="17">
        <v>716</v>
      </c>
      <c r="F54" s="17">
        <v>1181</v>
      </c>
      <c r="G54" s="17">
        <v>278</v>
      </c>
      <c r="H54" s="17">
        <v>2874</v>
      </c>
      <c r="I54" s="17">
        <v>87</v>
      </c>
      <c r="J54" s="17">
        <v>3073</v>
      </c>
      <c r="K54" s="17">
        <v>92</v>
      </c>
      <c r="L54" s="17">
        <v>45831</v>
      </c>
    </row>
    <row r="55" spans="1:12">
      <c r="A55" s="17" t="s">
        <v>43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</row>
    <row r="56" spans="1:12">
      <c r="A56" s="17" t="s">
        <v>45</v>
      </c>
      <c r="B56" s="17">
        <v>11</v>
      </c>
      <c r="C56" s="17">
        <v>2</v>
      </c>
      <c r="D56" s="17">
        <v>5</v>
      </c>
      <c r="E56" s="17">
        <v>0</v>
      </c>
      <c r="F56" s="17">
        <v>6</v>
      </c>
      <c r="G56" s="17">
        <v>0</v>
      </c>
      <c r="H56" s="17">
        <v>11</v>
      </c>
      <c r="I56" s="17">
        <v>1</v>
      </c>
      <c r="J56" s="17">
        <v>22</v>
      </c>
      <c r="K56" s="17">
        <v>2</v>
      </c>
      <c r="L56" s="17">
        <v>0</v>
      </c>
    </row>
    <row r="57" spans="1:12">
      <c r="A57" s="17" t="s">
        <v>36</v>
      </c>
      <c r="B57" s="17">
        <v>2842</v>
      </c>
      <c r="C57" s="17">
        <v>667</v>
      </c>
      <c r="D57" s="17">
        <v>5487</v>
      </c>
      <c r="E57" s="17">
        <v>5990</v>
      </c>
      <c r="F57" s="17">
        <v>14621</v>
      </c>
      <c r="G57" s="17">
        <v>3718</v>
      </c>
      <c r="H57" s="17">
        <v>29816</v>
      </c>
      <c r="I57" s="17">
        <v>1078</v>
      </c>
      <c r="J57" s="17">
        <v>32658</v>
      </c>
      <c r="K57" s="17">
        <v>1151</v>
      </c>
      <c r="L57" s="17">
        <v>183665</v>
      </c>
    </row>
    <row r="58" spans="1:12">
      <c r="A58" s="17" t="s">
        <v>38</v>
      </c>
      <c r="B58" s="17">
        <v>3050</v>
      </c>
      <c r="C58" s="17">
        <v>715</v>
      </c>
      <c r="D58" s="17">
        <v>4733</v>
      </c>
      <c r="E58" s="17">
        <v>4460</v>
      </c>
      <c r="F58" s="17">
        <v>11580</v>
      </c>
      <c r="G58" s="17">
        <v>659</v>
      </c>
      <c r="H58" s="17">
        <v>21432</v>
      </c>
      <c r="I58" s="17">
        <v>742</v>
      </c>
      <c r="J58" s="17">
        <v>24482</v>
      </c>
      <c r="K58" s="17">
        <v>770</v>
      </c>
      <c r="L58" s="17">
        <v>107613</v>
      </c>
    </row>
    <row r="59" spans="1:12">
      <c r="A59" s="17" t="s">
        <v>42</v>
      </c>
      <c r="B59" s="17">
        <v>3039</v>
      </c>
      <c r="C59" s="17">
        <v>573</v>
      </c>
      <c r="D59" s="17">
        <v>5588</v>
      </c>
      <c r="E59" s="17">
        <v>7621</v>
      </c>
      <c r="F59" s="17">
        <v>13710</v>
      </c>
      <c r="G59" s="17">
        <v>2835</v>
      </c>
      <c r="H59" s="17">
        <v>29754</v>
      </c>
      <c r="I59" s="17">
        <v>794</v>
      </c>
      <c r="J59" s="17">
        <v>32793</v>
      </c>
      <c r="K59" s="17">
        <v>799</v>
      </c>
      <c r="L59" s="17">
        <v>159665</v>
      </c>
    </row>
    <row r="60" spans="1:12">
      <c r="A60" s="17" t="s">
        <v>41</v>
      </c>
      <c r="B60" s="17">
        <v>920</v>
      </c>
      <c r="C60" s="17">
        <v>270</v>
      </c>
      <c r="D60" s="17">
        <v>3113</v>
      </c>
      <c r="E60" s="17">
        <v>2247</v>
      </c>
      <c r="F60" s="17">
        <v>7079</v>
      </c>
      <c r="G60" s="17">
        <v>1482</v>
      </c>
      <c r="H60" s="17">
        <v>13921</v>
      </c>
      <c r="I60" s="17">
        <v>411</v>
      </c>
      <c r="J60" s="17">
        <v>14841</v>
      </c>
      <c r="K60" s="17">
        <v>429</v>
      </c>
      <c r="L60" s="17">
        <v>68611</v>
      </c>
    </row>
    <row r="61" spans="1:12">
      <c r="A61" s="17" t="s">
        <v>35</v>
      </c>
      <c r="B61" s="17">
        <v>3844</v>
      </c>
      <c r="C61" s="17">
        <v>851</v>
      </c>
      <c r="D61" s="17">
        <v>10845</v>
      </c>
      <c r="E61" s="17">
        <v>9373</v>
      </c>
      <c r="F61" s="17">
        <v>19035</v>
      </c>
      <c r="G61" s="17">
        <v>4190</v>
      </c>
      <c r="H61" s="17">
        <v>43443</v>
      </c>
      <c r="I61" s="17">
        <v>2109</v>
      </c>
      <c r="J61" s="17">
        <v>47287</v>
      </c>
      <c r="K61" s="17">
        <v>2199</v>
      </c>
      <c r="L61" s="17">
        <v>85909</v>
      </c>
    </row>
    <row r="62" spans="1:12">
      <c r="A62" s="17" t="s">
        <v>40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</row>
    <row r="63" spans="1:12">
      <c r="A63" s="17" t="s">
        <v>39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</row>
    <row r="64" spans="1:12">
      <c r="A64" s="17" t="s">
        <v>37</v>
      </c>
      <c r="B64" s="17">
        <v>64</v>
      </c>
      <c r="C64" s="17">
        <v>12</v>
      </c>
      <c r="D64" s="17">
        <v>230</v>
      </c>
      <c r="E64" s="17">
        <v>432</v>
      </c>
      <c r="F64" s="17">
        <v>545</v>
      </c>
      <c r="G64" s="17">
        <v>239</v>
      </c>
      <c r="H64" s="17">
        <v>1446</v>
      </c>
      <c r="I64" s="17">
        <v>23</v>
      </c>
      <c r="J64" s="17">
        <v>1510</v>
      </c>
      <c r="K64" s="17">
        <v>23</v>
      </c>
      <c r="L64" s="17">
        <v>6777</v>
      </c>
    </row>
    <row r="65" spans="1:12">
      <c r="A65" s="17" t="s">
        <v>27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</row>
    <row r="66" spans="1:12">
      <c r="A66" s="17" t="s">
        <v>32</v>
      </c>
      <c r="B66" s="17">
        <v>136</v>
      </c>
      <c r="C66" s="17">
        <v>21</v>
      </c>
      <c r="D66" s="17">
        <v>210</v>
      </c>
      <c r="E66" s="17">
        <v>159</v>
      </c>
      <c r="F66" s="17">
        <v>448</v>
      </c>
      <c r="G66" s="17">
        <v>125</v>
      </c>
      <c r="H66" s="17">
        <v>942</v>
      </c>
      <c r="I66" s="17">
        <v>25</v>
      </c>
      <c r="J66" s="17">
        <v>1078</v>
      </c>
      <c r="K66" s="17">
        <v>29</v>
      </c>
      <c r="L66" s="17">
        <v>1019</v>
      </c>
    </row>
    <row r="67" spans="1:12">
      <c r="A67" s="17" t="s">
        <v>33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</row>
    <row r="68" spans="1:12">
      <c r="A68" s="17" t="s">
        <v>26</v>
      </c>
      <c r="B68" s="17">
        <v>10</v>
      </c>
      <c r="C68" s="17">
        <v>2</v>
      </c>
      <c r="D68" s="17">
        <v>30</v>
      </c>
      <c r="E68" s="17">
        <v>10</v>
      </c>
      <c r="F68" s="17">
        <v>56</v>
      </c>
      <c r="G68" s="17">
        <v>5</v>
      </c>
      <c r="H68" s="17">
        <v>101</v>
      </c>
      <c r="I68" s="17">
        <v>4</v>
      </c>
      <c r="J68" s="17">
        <v>111</v>
      </c>
      <c r="K68" s="17">
        <v>4</v>
      </c>
      <c r="L68" s="17">
        <v>210</v>
      </c>
    </row>
    <row r="69" spans="1:12">
      <c r="A69" s="17" t="s">
        <v>28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</row>
    <row r="70" spans="1:12">
      <c r="A70" s="17" t="s">
        <v>34</v>
      </c>
      <c r="B70" s="17">
        <v>259</v>
      </c>
      <c r="C70" s="17">
        <v>75</v>
      </c>
      <c r="D70" s="17">
        <v>833</v>
      </c>
      <c r="E70" s="17">
        <v>1107</v>
      </c>
      <c r="F70" s="17">
        <v>1777</v>
      </c>
      <c r="G70" s="17">
        <v>452</v>
      </c>
      <c r="H70" s="17">
        <v>4169</v>
      </c>
      <c r="I70" s="17">
        <v>138</v>
      </c>
      <c r="J70" s="17">
        <v>4428</v>
      </c>
      <c r="K70" s="17">
        <v>149</v>
      </c>
      <c r="L70" s="17">
        <v>15022</v>
      </c>
    </row>
    <row r="71" spans="1:12">
      <c r="A71" s="17" t="s">
        <v>29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1:12">
      <c r="A72" s="17" t="s">
        <v>31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</row>
    <row r="73" spans="1:12">
      <c r="A73" s="17" t="s">
        <v>30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</row>
    <row r="74" spans="1:12">
      <c r="A74" s="17" t="s">
        <v>25</v>
      </c>
      <c r="B74" s="17">
        <v>3</v>
      </c>
      <c r="C74" s="17">
        <v>1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3</v>
      </c>
      <c r="K74" s="17">
        <v>1</v>
      </c>
      <c r="L74" s="17">
        <v>0</v>
      </c>
    </row>
    <row r="75" spans="1:12">
      <c r="A75" s="17" t="s">
        <v>23</v>
      </c>
      <c r="B75" s="17">
        <v>1</v>
      </c>
      <c r="C75" s="17">
        <v>1</v>
      </c>
      <c r="D75" s="17">
        <v>18</v>
      </c>
      <c r="E75" s="17">
        <v>21</v>
      </c>
      <c r="F75" s="17">
        <v>28</v>
      </c>
      <c r="G75" s="17">
        <v>0</v>
      </c>
      <c r="H75" s="17">
        <v>67</v>
      </c>
      <c r="I75" s="17">
        <v>1</v>
      </c>
      <c r="J75" s="17">
        <v>68</v>
      </c>
      <c r="K75" s="17">
        <v>1</v>
      </c>
      <c r="L75" s="17">
        <v>0</v>
      </c>
    </row>
    <row r="76" spans="1:12">
      <c r="A76" s="17" t="s">
        <v>24</v>
      </c>
      <c r="B76" s="17">
        <v>0</v>
      </c>
      <c r="C76" s="17">
        <v>0</v>
      </c>
      <c r="D76" s="17">
        <v>0</v>
      </c>
      <c r="E76" s="17">
        <v>11</v>
      </c>
      <c r="F76" s="17">
        <v>0</v>
      </c>
      <c r="G76" s="17">
        <v>0</v>
      </c>
      <c r="H76" s="17">
        <v>11</v>
      </c>
      <c r="I76" s="17">
        <v>1</v>
      </c>
      <c r="J76" s="17">
        <v>11</v>
      </c>
      <c r="K76" s="17">
        <v>1</v>
      </c>
      <c r="L76" s="17">
        <v>0</v>
      </c>
    </row>
    <row r="77" spans="1:12">
      <c r="A77" s="17" t="s">
        <v>21</v>
      </c>
      <c r="B77" s="17">
        <v>55</v>
      </c>
      <c r="C77" s="17">
        <v>8</v>
      </c>
      <c r="D77" s="17">
        <v>182</v>
      </c>
      <c r="E77" s="17">
        <v>208</v>
      </c>
      <c r="F77" s="17">
        <v>691</v>
      </c>
      <c r="G77" s="17">
        <v>76</v>
      </c>
      <c r="H77" s="17">
        <v>1157</v>
      </c>
      <c r="I77" s="17">
        <v>13</v>
      </c>
      <c r="J77" s="17">
        <v>1212</v>
      </c>
      <c r="K77" s="17">
        <v>13</v>
      </c>
      <c r="L77" s="17">
        <v>8535</v>
      </c>
    </row>
    <row r="78" spans="1:12">
      <c r="A78" s="17" t="s">
        <v>22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tabSelected="1" view="pageBreakPreview" zoomScaleNormal="100" zoomScaleSheetLayoutView="100" workbookViewId="0">
      <selection activeCell="A3" sqref="A3:A7"/>
    </sheetView>
  </sheetViews>
  <sheetFormatPr defaultColWidth="9" defaultRowHeight="18"/>
  <cols>
    <col min="1" max="1" width="15.625" style="12" customWidth="1"/>
    <col min="2" max="8" width="9.625" style="12" customWidth="1"/>
    <col min="9" max="16384" width="9" style="10"/>
  </cols>
  <sheetData>
    <row r="1" spans="1:11" ht="27.95" customHeight="1">
      <c r="A1" s="1" t="s">
        <v>117</v>
      </c>
      <c r="B1" s="9"/>
      <c r="C1" s="9"/>
      <c r="D1" s="9"/>
      <c r="E1" s="9"/>
      <c r="F1" s="9"/>
      <c r="G1" s="9"/>
      <c r="H1" s="9"/>
    </row>
    <row r="2" spans="1:11" ht="5.0999999999999996" customHeight="1">
      <c r="A2" s="11"/>
      <c r="B2" s="11"/>
      <c r="C2" s="11"/>
      <c r="D2" s="11"/>
      <c r="E2" s="11"/>
      <c r="F2" s="11"/>
      <c r="G2" s="11"/>
      <c r="H2" s="11"/>
    </row>
    <row r="3" spans="1:11" ht="20.45" customHeight="1">
      <c r="A3" s="19" t="s">
        <v>2</v>
      </c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ht="20.45" customHeight="1">
      <c r="A4" s="19"/>
      <c r="B4" s="20" t="s">
        <v>105</v>
      </c>
      <c r="C4" s="22"/>
      <c r="D4" s="20" t="s">
        <v>1</v>
      </c>
      <c r="E4" s="21"/>
      <c r="F4" s="21"/>
      <c r="G4" s="21"/>
      <c r="H4" s="21"/>
      <c r="I4" s="22"/>
      <c r="J4" s="18" t="s">
        <v>104</v>
      </c>
      <c r="K4" s="18"/>
    </row>
    <row r="5" spans="1:11" ht="20.45" customHeight="1">
      <c r="A5" s="19"/>
      <c r="B5" s="26" t="s">
        <v>98</v>
      </c>
      <c r="C5" s="26" t="s">
        <v>103</v>
      </c>
      <c r="D5" s="25" t="s">
        <v>18</v>
      </c>
      <c r="E5" s="25" t="s">
        <v>19</v>
      </c>
      <c r="F5" s="25" t="s">
        <v>20</v>
      </c>
      <c r="G5" s="25" t="s">
        <v>3</v>
      </c>
      <c r="H5" s="23" t="s">
        <v>104</v>
      </c>
      <c r="I5" s="24"/>
      <c r="J5" s="25" t="s">
        <v>98</v>
      </c>
      <c r="K5" s="25" t="s">
        <v>103</v>
      </c>
    </row>
    <row r="6" spans="1:11" ht="20.45" customHeight="1">
      <c r="A6" s="19"/>
      <c r="B6" s="27"/>
      <c r="C6" s="27" t="s">
        <v>101</v>
      </c>
      <c r="D6" s="25"/>
      <c r="E6" s="25"/>
      <c r="F6" s="25" t="s">
        <v>20</v>
      </c>
      <c r="G6" s="25" t="s">
        <v>3</v>
      </c>
      <c r="H6" s="15" t="s">
        <v>99</v>
      </c>
      <c r="I6" s="15" t="s">
        <v>101</v>
      </c>
      <c r="J6" s="25"/>
      <c r="K6" s="25" t="s">
        <v>101</v>
      </c>
    </row>
    <row r="7" spans="1:11" ht="20.45" customHeight="1">
      <c r="A7" s="19"/>
      <c r="B7" s="28"/>
      <c r="C7" s="28" t="s">
        <v>102</v>
      </c>
      <c r="D7" s="25"/>
      <c r="E7" s="25"/>
      <c r="F7" s="25"/>
      <c r="G7" s="25"/>
      <c r="H7" s="16" t="s">
        <v>100</v>
      </c>
      <c r="I7" s="16" t="s">
        <v>102</v>
      </c>
      <c r="J7" s="25"/>
      <c r="K7" s="25" t="s">
        <v>102</v>
      </c>
    </row>
    <row r="8" spans="1:11" ht="20.45" customHeight="1">
      <c r="A8" s="13" t="s">
        <v>4</v>
      </c>
      <c r="B8" s="3">
        <f t="shared" ref="B8" si="0">B9+B19+B29+B38+B51+B60+B70+B79+B89</f>
        <v>49988</v>
      </c>
      <c r="C8" s="3">
        <f t="shared" ref="C8:K8" si="1">C9+C19+C29+C38+C51+C60+C70+C79+C89</f>
        <v>12421</v>
      </c>
      <c r="D8" s="3">
        <f t="shared" si="1"/>
        <v>149077</v>
      </c>
      <c r="E8" s="3">
        <f t="shared" si="1"/>
        <v>156614</v>
      </c>
      <c r="F8" s="3">
        <f t="shared" si="1"/>
        <v>345791</v>
      </c>
      <c r="G8" s="3">
        <f t="shared" ref="G8:H8" si="2">G9+G19+G29+G38+G51+G60+G70+G79+G89</f>
        <v>72991</v>
      </c>
      <c r="H8" s="3">
        <f t="shared" si="2"/>
        <v>724473</v>
      </c>
      <c r="I8" s="3">
        <f t="shared" si="1"/>
        <v>21552</v>
      </c>
      <c r="J8" s="3">
        <f t="shared" si="1"/>
        <v>774461</v>
      </c>
      <c r="K8" s="3">
        <f t="shared" si="1"/>
        <v>22507</v>
      </c>
    </row>
    <row r="9" spans="1:11" ht="20.45" customHeight="1">
      <c r="A9" s="14" t="s">
        <v>5</v>
      </c>
      <c r="B9" s="2">
        <f t="shared" ref="B9" si="3">SUM(B10:B18)</f>
        <v>11971</v>
      </c>
      <c r="C9" s="2">
        <f t="shared" ref="C9:K9" si="4">SUM(C10:C18)</f>
        <v>3815</v>
      </c>
      <c r="D9" s="2">
        <f t="shared" si="4"/>
        <v>45567</v>
      </c>
      <c r="E9" s="2">
        <f t="shared" si="4"/>
        <v>50227</v>
      </c>
      <c r="F9" s="2">
        <f t="shared" si="4"/>
        <v>122518</v>
      </c>
      <c r="G9" s="2">
        <f t="shared" ref="G9:H9" si="5">SUM(G10:G18)</f>
        <v>28238</v>
      </c>
      <c r="H9" s="2">
        <f t="shared" si="5"/>
        <v>246550</v>
      </c>
      <c r="I9" s="2">
        <f t="shared" si="4"/>
        <v>7073</v>
      </c>
      <c r="J9" s="2">
        <f t="shared" si="4"/>
        <v>258521</v>
      </c>
      <c r="K9" s="2">
        <f t="shared" si="4"/>
        <v>7195</v>
      </c>
    </row>
    <row r="10" spans="1:11" ht="20.45" customHeight="1">
      <c r="A10" s="4" t="s">
        <v>89</v>
      </c>
      <c r="B10" s="4">
        <f>VLOOKUP($A$10:$A$94,dt!$A$2:$K$78,2,FALSE)</f>
        <v>18</v>
      </c>
      <c r="C10" s="4">
        <f>VLOOKUP($A$10:$A$94,dt!$A$2:$K$78,3,FALSE)</f>
        <v>4</v>
      </c>
      <c r="D10" s="4">
        <f>VLOOKUP($A$10:$A$94,dt!$A$2:$K$78,4,FALSE)</f>
        <v>15</v>
      </c>
      <c r="E10" s="4">
        <f>VLOOKUP($A$10:$A$94,dt!$A$2:$K$78,5,FALSE)</f>
        <v>16</v>
      </c>
      <c r="F10" s="4">
        <f>VLOOKUP($A$10:$A$94,dt!$A$2:$K$78,6,FALSE)</f>
        <v>26</v>
      </c>
      <c r="G10" s="4">
        <f>VLOOKUP($A$10:$A$94,dt!$A$2:$K$78,7,FALSE)</f>
        <v>19</v>
      </c>
      <c r="H10" s="4">
        <f>VLOOKUP($A$10:$A$94,dt!$A$2:$K$78,8,FALSE)</f>
        <v>76</v>
      </c>
      <c r="I10" s="4">
        <f>VLOOKUP($A$10:$A$94,dt!$A$2:$K$78,9,FALSE)</f>
        <v>3</v>
      </c>
      <c r="J10" s="4">
        <f>VLOOKUP($A$10:$A$94,dt!$A$2:$K$78,10,FALSE)</f>
        <v>94</v>
      </c>
      <c r="K10" s="4">
        <f>VLOOKUP($A$10:$A$94,dt!$A$2:$K$78,11,FALSE)</f>
        <v>5</v>
      </c>
    </row>
    <row r="11" spans="1:11" ht="20.45" customHeight="1">
      <c r="A11" s="4" t="s">
        <v>90</v>
      </c>
      <c r="B11" s="4">
        <f>VLOOKUP($A$10:$A$94,dt!$A$2:$K$78,2,FALSE)</f>
        <v>0</v>
      </c>
      <c r="C11" s="4">
        <f>VLOOKUP($A$10:$A$94,dt!$A$2:$K$78,3,FALSE)</f>
        <v>0</v>
      </c>
      <c r="D11" s="4">
        <f>VLOOKUP($A$10:$A$94,dt!$A$2:$K$78,4,FALSE)</f>
        <v>0</v>
      </c>
      <c r="E11" s="4">
        <f>VLOOKUP($A$10:$A$94,dt!$A$2:$K$78,5,FALSE)</f>
        <v>0</v>
      </c>
      <c r="F11" s="4">
        <f>VLOOKUP($A$10:$A$94,dt!$A$2:$K$78,6,FALSE)</f>
        <v>0</v>
      </c>
      <c r="G11" s="4">
        <f>VLOOKUP($A$10:$A$94,dt!$A$2:$K$78,7,FALSE)</f>
        <v>0</v>
      </c>
      <c r="H11" s="4">
        <f>VLOOKUP($A$10:$A$94,dt!$A$2:$K$78,8,FALSE)</f>
        <v>0</v>
      </c>
      <c r="I11" s="4">
        <f>VLOOKUP($A$10:$A$94,dt!$A$2:$K$78,9,FALSE)</f>
        <v>0</v>
      </c>
      <c r="J11" s="4">
        <f>VLOOKUP($A$10:$A$94,dt!$A$2:$K$78,10,FALSE)</f>
        <v>0</v>
      </c>
      <c r="K11" s="4">
        <f>VLOOKUP($A$10:$A$94,dt!$A$2:$K$78,11,FALSE)</f>
        <v>0</v>
      </c>
    </row>
    <row r="12" spans="1:11" ht="20.45" customHeight="1">
      <c r="A12" s="4" t="s">
        <v>91</v>
      </c>
      <c r="B12" s="4">
        <f>VLOOKUP($A$10:$A$94,dt!$A$2:$K$78,2,FALSE)</f>
        <v>8</v>
      </c>
      <c r="C12" s="4">
        <f>VLOOKUP($A$10:$A$94,dt!$A$2:$K$78,3,FALSE)</f>
        <v>2</v>
      </c>
      <c r="D12" s="4">
        <f>VLOOKUP($A$10:$A$94,dt!$A$2:$K$78,4,FALSE)</f>
        <v>9</v>
      </c>
      <c r="E12" s="4">
        <f>VLOOKUP($A$10:$A$94,dt!$A$2:$K$78,5,FALSE)</f>
        <v>3</v>
      </c>
      <c r="F12" s="4">
        <f>VLOOKUP($A$10:$A$94,dt!$A$2:$K$78,6,FALSE)</f>
        <v>6</v>
      </c>
      <c r="G12" s="4">
        <f>VLOOKUP($A$10:$A$94,dt!$A$2:$K$78,7,FALSE)</f>
        <v>13</v>
      </c>
      <c r="H12" s="4">
        <f>VLOOKUP($A$10:$A$94,dt!$A$2:$K$78,8,FALSE)</f>
        <v>31</v>
      </c>
      <c r="I12" s="4">
        <f>VLOOKUP($A$10:$A$94,dt!$A$2:$K$78,9,FALSE)</f>
        <v>1</v>
      </c>
      <c r="J12" s="4">
        <f>VLOOKUP($A$10:$A$94,dt!$A$2:$K$78,10,FALSE)</f>
        <v>39</v>
      </c>
      <c r="K12" s="4">
        <f>VLOOKUP($A$10:$A$94,dt!$A$2:$K$78,11,FALSE)</f>
        <v>2</v>
      </c>
    </row>
    <row r="13" spans="1:11" ht="20.45" customHeight="1">
      <c r="A13" s="4" t="s">
        <v>92</v>
      </c>
      <c r="B13" s="4">
        <f>VLOOKUP($A$10:$A$94,dt!$A$2:$K$78,2,FALSE)</f>
        <v>3</v>
      </c>
      <c r="C13" s="4">
        <f>VLOOKUP($A$10:$A$94,dt!$A$2:$K$78,3,FALSE)</f>
        <v>2</v>
      </c>
      <c r="D13" s="4">
        <f>VLOOKUP($A$10:$A$94,dt!$A$2:$K$78,4,FALSE)</f>
        <v>1</v>
      </c>
      <c r="E13" s="4">
        <f>VLOOKUP($A$10:$A$94,dt!$A$2:$K$78,5,FALSE)</f>
        <v>0</v>
      </c>
      <c r="F13" s="4">
        <f>VLOOKUP($A$10:$A$94,dt!$A$2:$K$78,6,FALSE)</f>
        <v>0</v>
      </c>
      <c r="G13" s="4">
        <f>VLOOKUP($A$10:$A$94,dt!$A$2:$K$78,7,FALSE)</f>
        <v>0</v>
      </c>
      <c r="H13" s="4">
        <f>VLOOKUP($A$10:$A$94,dt!$A$2:$K$78,8,FALSE)</f>
        <v>1</v>
      </c>
      <c r="I13" s="4">
        <f>VLOOKUP($A$10:$A$94,dt!$A$2:$K$78,9,FALSE)</f>
        <v>1</v>
      </c>
      <c r="J13" s="4">
        <f>VLOOKUP($A$10:$A$94,dt!$A$2:$K$78,10,FALSE)</f>
        <v>4</v>
      </c>
      <c r="K13" s="4">
        <f>VLOOKUP($A$10:$A$94,dt!$A$2:$K$78,11,FALSE)</f>
        <v>3</v>
      </c>
    </row>
    <row r="14" spans="1:11" ht="20.45" customHeight="1">
      <c r="A14" s="4" t="s">
        <v>93</v>
      </c>
      <c r="B14" s="4">
        <f>VLOOKUP($A$10:$A$94,dt!$A$2:$K$78,2,FALSE)</f>
        <v>0</v>
      </c>
      <c r="C14" s="4">
        <f>VLOOKUP($A$10:$A$94,dt!$A$2:$K$78,3,FALSE)</f>
        <v>0</v>
      </c>
      <c r="D14" s="4">
        <f>VLOOKUP($A$10:$A$94,dt!$A$2:$K$78,4,FALSE)</f>
        <v>0</v>
      </c>
      <c r="E14" s="4">
        <f>VLOOKUP($A$10:$A$94,dt!$A$2:$K$78,5,FALSE)</f>
        <v>0</v>
      </c>
      <c r="F14" s="4">
        <f>VLOOKUP($A$10:$A$94,dt!$A$2:$K$78,6,FALSE)</f>
        <v>0</v>
      </c>
      <c r="G14" s="4">
        <f>VLOOKUP($A$10:$A$94,dt!$A$2:$K$78,7,FALSE)</f>
        <v>0</v>
      </c>
      <c r="H14" s="4">
        <f>VLOOKUP($A$10:$A$94,dt!$A$2:$K$78,8,FALSE)</f>
        <v>0</v>
      </c>
      <c r="I14" s="4">
        <f>VLOOKUP($A$10:$A$94,dt!$A$2:$K$78,9,FALSE)</f>
        <v>0</v>
      </c>
      <c r="J14" s="4">
        <f>VLOOKUP($A$10:$A$94,dt!$A$2:$K$78,10,FALSE)</f>
        <v>0</v>
      </c>
      <c r="K14" s="4">
        <f>VLOOKUP($A$10:$A$94,dt!$A$2:$K$78,11,FALSE)</f>
        <v>0</v>
      </c>
    </row>
    <row r="15" spans="1:11" ht="20.45" customHeight="1">
      <c r="A15" s="4" t="s">
        <v>94</v>
      </c>
      <c r="B15" s="4">
        <f>VLOOKUP($A$10:$A$94,dt!$A$2:$K$78,2,FALSE)</f>
        <v>3240</v>
      </c>
      <c r="C15" s="4">
        <f>VLOOKUP($A$10:$A$94,dt!$A$2:$K$78,3,FALSE)</f>
        <v>891</v>
      </c>
      <c r="D15" s="4">
        <f>VLOOKUP($A$10:$A$94,dt!$A$2:$K$78,4,FALSE)</f>
        <v>19074</v>
      </c>
      <c r="E15" s="4">
        <f>VLOOKUP($A$10:$A$94,dt!$A$2:$K$78,5,FALSE)</f>
        <v>17933</v>
      </c>
      <c r="F15" s="4">
        <f>VLOOKUP($A$10:$A$94,dt!$A$2:$K$78,6,FALSE)</f>
        <v>41644</v>
      </c>
      <c r="G15" s="4">
        <f>VLOOKUP($A$10:$A$94,dt!$A$2:$K$78,7,FALSE)</f>
        <v>11036</v>
      </c>
      <c r="H15" s="4">
        <f>VLOOKUP($A$10:$A$94,dt!$A$2:$K$78,8,FALSE)</f>
        <v>89687</v>
      </c>
      <c r="I15" s="4">
        <f>VLOOKUP($A$10:$A$94,dt!$A$2:$K$78,9,FALSE)</f>
        <v>2547</v>
      </c>
      <c r="J15" s="4">
        <f>VLOOKUP($A$10:$A$94,dt!$A$2:$K$78,10,FALSE)</f>
        <v>92927</v>
      </c>
      <c r="K15" s="4">
        <f>VLOOKUP($A$10:$A$94,dt!$A$2:$K$78,11,FALSE)</f>
        <v>2609</v>
      </c>
    </row>
    <row r="16" spans="1:11" ht="20.45" customHeight="1">
      <c r="A16" s="4" t="s">
        <v>95</v>
      </c>
      <c r="B16" s="4">
        <f>VLOOKUP($A$10:$A$94,dt!$A$2:$K$78,2,FALSE)</f>
        <v>6</v>
      </c>
      <c r="C16" s="4">
        <f>VLOOKUP($A$10:$A$94,dt!$A$2:$K$78,3,FALSE)</f>
        <v>2</v>
      </c>
      <c r="D16" s="4">
        <f>VLOOKUP($A$10:$A$94,dt!$A$2:$K$78,4,FALSE)</f>
        <v>26</v>
      </c>
      <c r="E16" s="4">
        <f>VLOOKUP($A$10:$A$94,dt!$A$2:$K$78,5,FALSE)</f>
        <v>28</v>
      </c>
      <c r="F16" s="4">
        <f>VLOOKUP($A$10:$A$94,dt!$A$2:$K$78,6,FALSE)</f>
        <v>41</v>
      </c>
      <c r="G16" s="4">
        <f>VLOOKUP($A$10:$A$94,dt!$A$2:$K$78,7,FALSE)</f>
        <v>13</v>
      </c>
      <c r="H16" s="4">
        <f>VLOOKUP($A$10:$A$94,dt!$A$2:$K$78,8,FALSE)</f>
        <v>108</v>
      </c>
      <c r="I16" s="4">
        <f>VLOOKUP($A$10:$A$94,dt!$A$2:$K$78,9,FALSE)</f>
        <v>5</v>
      </c>
      <c r="J16" s="4">
        <f>VLOOKUP($A$10:$A$94,dt!$A$2:$K$78,10,FALSE)</f>
        <v>114</v>
      </c>
      <c r="K16" s="4">
        <f>VLOOKUP($A$10:$A$94,dt!$A$2:$K$78,11,FALSE)</f>
        <v>5</v>
      </c>
    </row>
    <row r="17" spans="1:11" ht="20.45" customHeight="1">
      <c r="A17" s="4" t="s">
        <v>96</v>
      </c>
      <c r="B17" s="4">
        <f>VLOOKUP($A$10:$A$94,dt!$A$2:$K$78,2,FALSE)</f>
        <v>148</v>
      </c>
      <c r="C17" s="4">
        <f>VLOOKUP($A$10:$A$94,dt!$A$2:$K$78,3,FALSE)</f>
        <v>40</v>
      </c>
      <c r="D17" s="4">
        <f>VLOOKUP($A$10:$A$94,dt!$A$2:$K$78,4,FALSE)</f>
        <v>325</v>
      </c>
      <c r="E17" s="4">
        <f>VLOOKUP($A$10:$A$94,dt!$A$2:$K$78,5,FALSE)</f>
        <v>85</v>
      </c>
      <c r="F17" s="4">
        <f>VLOOKUP($A$10:$A$94,dt!$A$2:$K$78,6,FALSE)</f>
        <v>379</v>
      </c>
      <c r="G17" s="4">
        <f>VLOOKUP($A$10:$A$94,dt!$A$2:$K$78,7,FALSE)</f>
        <v>169</v>
      </c>
      <c r="H17" s="4">
        <f>VLOOKUP($A$10:$A$94,dt!$A$2:$K$78,8,FALSE)</f>
        <v>958</v>
      </c>
      <c r="I17" s="4">
        <f>VLOOKUP($A$10:$A$94,dt!$A$2:$K$78,9,FALSE)</f>
        <v>57</v>
      </c>
      <c r="J17" s="4">
        <f>VLOOKUP($A$10:$A$94,dt!$A$2:$K$78,10,FALSE)</f>
        <v>1106</v>
      </c>
      <c r="K17" s="4">
        <f>VLOOKUP($A$10:$A$94,dt!$A$2:$K$78,11,FALSE)</f>
        <v>57</v>
      </c>
    </row>
    <row r="18" spans="1:11" ht="20.45" customHeight="1">
      <c r="A18" s="4" t="s">
        <v>97</v>
      </c>
      <c r="B18" s="4">
        <f>VLOOKUP($A$10:$A$94,dt!$A$2:$K$78,2,FALSE)</f>
        <v>8548</v>
      </c>
      <c r="C18" s="4">
        <f>VLOOKUP($A$10:$A$94,dt!$A$2:$K$78,3,FALSE)</f>
        <v>2874</v>
      </c>
      <c r="D18" s="4">
        <f>VLOOKUP($A$10:$A$94,dt!$A$2:$K$78,4,FALSE)</f>
        <v>26117</v>
      </c>
      <c r="E18" s="4">
        <f>VLOOKUP($A$10:$A$94,dt!$A$2:$K$78,5,FALSE)</f>
        <v>32162</v>
      </c>
      <c r="F18" s="4">
        <f>VLOOKUP($A$10:$A$94,dt!$A$2:$K$78,6,FALSE)</f>
        <v>80422</v>
      </c>
      <c r="G18" s="4">
        <f>VLOOKUP($A$10:$A$94,dt!$A$2:$K$78,7,FALSE)</f>
        <v>16988</v>
      </c>
      <c r="H18" s="4">
        <f>VLOOKUP($A$10:$A$94,dt!$A$2:$K$78,8,FALSE)</f>
        <v>155689</v>
      </c>
      <c r="I18" s="4">
        <f>VLOOKUP($A$10:$A$94,dt!$A$2:$K$78,9,FALSE)</f>
        <v>4459</v>
      </c>
      <c r="J18" s="4">
        <f>VLOOKUP($A$10:$A$94,dt!$A$2:$K$78,10,FALSE)</f>
        <v>164237</v>
      </c>
      <c r="K18" s="4">
        <f>VLOOKUP($A$10:$A$94,dt!$A$2:$K$78,11,FALSE)</f>
        <v>4514</v>
      </c>
    </row>
    <row r="19" spans="1:11" ht="20.45" customHeight="1">
      <c r="A19" s="14" t="s">
        <v>6</v>
      </c>
      <c r="B19" s="2">
        <f t="shared" ref="B19" si="6">SUM(B20:B28)</f>
        <v>1093</v>
      </c>
      <c r="C19" s="2">
        <f t="shared" ref="C19:K19" si="7">SUM(C20:C28)</f>
        <v>221</v>
      </c>
      <c r="D19" s="2">
        <f t="shared" si="7"/>
        <v>8218</v>
      </c>
      <c r="E19" s="2">
        <f t="shared" si="7"/>
        <v>7003</v>
      </c>
      <c r="F19" s="2">
        <f t="shared" si="7"/>
        <v>14695</v>
      </c>
      <c r="G19" s="2">
        <f t="shared" ref="G19:H19" si="8">SUM(G20:G28)</f>
        <v>3498</v>
      </c>
      <c r="H19" s="2">
        <f t="shared" si="8"/>
        <v>33414</v>
      </c>
      <c r="I19" s="2">
        <f t="shared" si="7"/>
        <v>733</v>
      </c>
      <c r="J19" s="2">
        <f t="shared" si="7"/>
        <v>34507</v>
      </c>
      <c r="K19" s="2">
        <f t="shared" si="7"/>
        <v>769</v>
      </c>
    </row>
    <row r="20" spans="1:11" ht="20.45" customHeight="1">
      <c r="A20" s="4" t="s">
        <v>80</v>
      </c>
      <c r="B20" s="4">
        <f>VLOOKUP($A$10:$A$94,dt!$A$2:$K$78,2,FALSE)</f>
        <v>0</v>
      </c>
      <c r="C20" s="4">
        <f>VLOOKUP($A$10:$A$94,dt!$A$2:$K$78,3,FALSE)</f>
        <v>0</v>
      </c>
      <c r="D20" s="4">
        <f>VLOOKUP($A$10:$A$94,dt!$A$2:$K$78,4,FALSE)</f>
        <v>0</v>
      </c>
      <c r="E20" s="4">
        <f>VLOOKUP($A$10:$A$94,dt!$A$2:$K$78,5,FALSE)</f>
        <v>0</v>
      </c>
      <c r="F20" s="4">
        <f>VLOOKUP($A$10:$A$94,dt!$A$2:$K$78,6,FALSE)</f>
        <v>0</v>
      </c>
      <c r="G20" s="4">
        <f>VLOOKUP($A$10:$A$94,dt!$A$2:$K$78,7,FALSE)</f>
        <v>0</v>
      </c>
      <c r="H20" s="4">
        <f>VLOOKUP($A$10:$A$94,dt!$A$2:$K$78,8,FALSE)</f>
        <v>0</v>
      </c>
      <c r="I20" s="4">
        <f>VLOOKUP($A$10:$A$94,dt!$A$2:$K$78,9,FALSE)</f>
        <v>0</v>
      </c>
      <c r="J20" s="4">
        <f>VLOOKUP($A$10:$A$94,dt!$A$2:$K$78,10,FALSE)</f>
        <v>0</v>
      </c>
      <c r="K20" s="4">
        <f>VLOOKUP($A$10:$A$94,dt!$A$2:$K$78,11,FALSE)</f>
        <v>0</v>
      </c>
    </row>
    <row r="21" spans="1:11" ht="20.45" customHeight="1">
      <c r="A21" s="4" t="s">
        <v>81</v>
      </c>
      <c r="B21" s="4">
        <f>VLOOKUP($A$10:$A$94,dt!$A$2:$K$78,2,FALSE)</f>
        <v>77</v>
      </c>
      <c r="C21" s="4">
        <f>VLOOKUP($A$10:$A$94,dt!$A$2:$K$78,3,FALSE)</f>
        <v>17</v>
      </c>
      <c r="D21" s="4">
        <f>VLOOKUP($A$10:$A$94,dt!$A$2:$K$78,4,FALSE)</f>
        <v>235</v>
      </c>
      <c r="E21" s="4">
        <f>VLOOKUP($A$10:$A$94,dt!$A$2:$K$78,5,FALSE)</f>
        <v>350</v>
      </c>
      <c r="F21" s="4">
        <f>VLOOKUP($A$10:$A$94,dt!$A$2:$K$78,6,FALSE)</f>
        <v>555</v>
      </c>
      <c r="G21" s="4">
        <f>VLOOKUP($A$10:$A$94,dt!$A$2:$K$78,7,FALSE)</f>
        <v>231</v>
      </c>
      <c r="H21" s="4">
        <f>VLOOKUP($A$10:$A$94,dt!$A$2:$K$78,8,FALSE)</f>
        <v>1371</v>
      </c>
      <c r="I21" s="4">
        <f>VLOOKUP($A$10:$A$94,dt!$A$2:$K$78,9,FALSE)</f>
        <v>27</v>
      </c>
      <c r="J21" s="4">
        <f>VLOOKUP($A$10:$A$94,dt!$A$2:$K$78,10,FALSE)</f>
        <v>1448</v>
      </c>
      <c r="K21" s="4">
        <f>VLOOKUP($A$10:$A$94,dt!$A$2:$K$78,11,FALSE)</f>
        <v>28</v>
      </c>
    </row>
    <row r="22" spans="1:11" ht="20.45" customHeight="1">
      <c r="A22" s="4" t="s">
        <v>82</v>
      </c>
      <c r="B22" s="4">
        <f>VLOOKUP($A$10:$A$94,dt!$A$2:$K$78,2,FALSE)</f>
        <v>0</v>
      </c>
      <c r="C22" s="4">
        <f>VLOOKUP($A$10:$A$94,dt!$A$2:$K$78,3,FALSE)</f>
        <v>0</v>
      </c>
      <c r="D22" s="4">
        <f>VLOOKUP($A$10:$A$94,dt!$A$2:$K$78,4,FALSE)</f>
        <v>0</v>
      </c>
      <c r="E22" s="4">
        <f>VLOOKUP($A$10:$A$94,dt!$A$2:$K$78,5,FALSE)</f>
        <v>0</v>
      </c>
      <c r="F22" s="4">
        <f>VLOOKUP($A$10:$A$94,dt!$A$2:$K$78,6,FALSE)</f>
        <v>0</v>
      </c>
      <c r="G22" s="4">
        <f>VLOOKUP($A$10:$A$94,dt!$A$2:$K$78,7,FALSE)</f>
        <v>0</v>
      </c>
      <c r="H22" s="4">
        <f>VLOOKUP($A$10:$A$94,dt!$A$2:$K$78,8,FALSE)</f>
        <v>0</v>
      </c>
      <c r="I22" s="4">
        <f>VLOOKUP($A$10:$A$94,dt!$A$2:$K$78,9,FALSE)</f>
        <v>0</v>
      </c>
      <c r="J22" s="4">
        <f>VLOOKUP($A$10:$A$94,dt!$A$2:$K$78,10,FALSE)</f>
        <v>0</v>
      </c>
      <c r="K22" s="4">
        <f>VLOOKUP($A$10:$A$94,dt!$A$2:$K$78,11,FALSE)</f>
        <v>0</v>
      </c>
    </row>
    <row r="23" spans="1:11" ht="20.45" customHeight="1">
      <c r="A23" s="4" t="s">
        <v>83</v>
      </c>
      <c r="B23" s="4">
        <f>VLOOKUP($A$10:$A$94,dt!$A$2:$K$78,2,FALSE)</f>
        <v>21</v>
      </c>
      <c r="C23" s="4">
        <f>VLOOKUP($A$10:$A$94,dt!$A$2:$K$78,3,FALSE)</f>
        <v>5</v>
      </c>
      <c r="D23" s="4">
        <f>VLOOKUP($A$10:$A$94,dt!$A$2:$K$78,4,FALSE)</f>
        <v>842</v>
      </c>
      <c r="E23" s="4">
        <f>VLOOKUP($A$10:$A$94,dt!$A$2:$K$78,5,FALSE)</f>
        <v>615</v>
      </c>
      <c r="F23" s="4">
        <f>VLOOKUP($A$10:$A$94,dt!$A$2:$K$78,6,FALSE)</f>
        <v>1342</v>
      </c>
      <c r="G23" s="4">
        <f>VLOOKUP($A$10:$A$94,dt!$A$2:$K$78,7,FALSE)</f>
        <v>327</v>
      </c>
      <c r="H23" s="4">
        <f>VLOOKUP($A$10:$A$94,dt!$A$2:$K$78,8,FALSE)</f>
        <v>3126</v>
      </c>
      <c r="I23" s="4">
        <f>VLOOKUP($A$10:$A$94,dt!$A$2:$K$78,9,FALSE)</f>
        <v>58</v>
      </c>
      <c r="J23" s="4">
        <f>VLOOKUP($A$10:$A$94,dt!$A$2:$K$78,10,FALSE)</f>
        <v>3147</v>
      </c>
      <c r="K23" s="4">
        <f>VLOOKUP($A$10:$A$94,dt!$A$2:$K$78,11,FALSE)</f>
        <v>60</v>
      </c>
    </row>
    <row r="24" spans="1:11" ht="20.45" customHeight="1">
      <c r="A24" s="4" t="s">
        <v>84</v>
      </c>
      <c r="B24" s="4">
        <f>VLOOKUP($A$10:$A$94,dt!$A$2:$K$78,2,FALSE)</f>
        <v>1</v>
      </c>
      <c r="C24" s="4">
        <f>VLOOKUP($A$10:$A$94,dt!$A$2:$K$78,3,FALSE)</f>
        <v>1</v>
      </c>
      <c r="D24" s="4">
        <f>VLOOKUP($A$10:$A$94,dt!$A$2:$K$78,4,FALSE)</f>
        <v>0</v>
      </c>
      <c r="E24" s="4">
        <f>VLOOKUP($A$10:$A$94,dt!$A$2:$K$78,5,FALSE)</f>
        <v>0</v>
      </c>
      <c r="F24" s="4">
        <f>VLOOKUP($A$10:$A$94,dt!$A$2:$K$78,6,FALSE)</f>
        <v>0</v>
      </c>
      <c r="G24" s="4">
        <f>VLOOKUP($A$10:$A$94,dt!$A$2:$K$78,7,FALSE)</f>
        <v>0</v>
      </c>
      <c r="H24" s="4">
        <f>VLOOKUP($A$10:$A$94,dt!$A$2:$K$78,8,FALSE)</f>
        <v>0</v>
      </c>
      <c r="I24" s="4">
        <f>VLOOKUP($A$10:$A$94,dt!$A$2:$K$78,9,FALSE)</f>
        <v>0</v>
      </c>
      <c r="J24" s="4">
        <f>VLOOKUP($A$10:$A$94,dt!$A$2:$K$78,10,FALSE)</f>
        <v>1</v>
      </c>
      <c r="K24" s="4">
        <f>VLOOKUP($A$10:$A$94,dt!$A$2:$K$78,11,FALSE)</f>
        <v>1</v>
      </c>
    </row>
    <row r="25" spans="1:11" ht="20.45" customHeight="1">
      <c r="A25" s="4" t="s">
        <v>85</v>
      </c>
      <c r="B25" s="4">
        <f>VLOOKUP($A$10:$A$94,dt!$A$2:$K$78,2,FALSE)</f>
        <v>5</v>
      </c>
      <c r="C25" s="4">
        <f>VLOOKUP($A$10:$A$94,dt!$A$2:$K$78,3,FALSE)</f>
        <v>2</v>
      </c>
      <c r="D25" s="4">
        <f>VLOOKUP($A$10:$A$94,dt!$A$2:$K$78,4,FALSE)</f>
        <v>23</v>
      </c>
      <c r="E25" s="4">
        <f>VLOOKUP($A$10:$A$94,dt!$A$2:$K$78,5,FALSE)</f>
        <v>18</v>
      </c>
      <c r="F25" s="4">
        <f>VLOOKUP($A$10:$A$94,dt!$A$2:$K$78,6,FALSE)</f>
        <v>86</v>
      </c>
      <c r="G25" s="4">
        <f>VLOOKUP($A$10:$A$94,dt!$A$2:$K$78,7,FALSE)</f>
        <v>10</v>
      </c>
      <c r="H25" s="4">
        <f>VLOOKUP($A$10:$A$94,dt!$A$2:$K$78,8,FALSE)</f>
        <v>137</v>
      </c>
      <c r="I25" s="4">
        <f>VLOOKUP($A$10:$A$94,dt!$A$2:$K$78,9,FALSE)</f>
        <v>2</v>
      </c>
      <c r="J25" s="4">
        <f>VLOOKUP($A$10:$A$94,dt!$A$2:$K$78,10,FALSE)</f>
        <v>142</v>
      </c>
      <c r="K25" s="4">
        <f>VLOOKUP($A$10:$A$94,dt!$A$2:$K$78,11,FALSE)</f>
        <v>3</v>
      </c>
    </row>
    <row r="26" spans="1:11" ht="20.45" customHeight="1">
      <c r="A26" s="4" t="s">
        <v>86</v>
      </c>
      <c r="B26" s="4">
        <f>VLOOKUP($A$10:$A$94,dt!$A$2:$K$78,2,FALSE)</f>
        <v>13</v>
      </c>
      <c r="C26" s="4">
        <f>VLOOKUP($A$10:$A$94,dt!$A$2:$K$78,3,FALSE)</f>
        <v>2</v>
      </c>
      <c r="D26" s="4">
        <f>VLOOKUP($A$10:$A$94,dt!$A$2:$K$78,4,FALSE)</f>
        <v>9</v>
      </c>
      <c r="E26" s="4">
        <f>VLOOKUP($A$10:$A$94,dt!$A$2:$K$78,5,FALSE)</f>
        <v>7</v>
      </c>
      <c r="F26" s="4">
        <f>VLOOKUP($A$10:$A$94,dt!$A$2:$K$78,6,FALSE)</f>
        <v>13</v>
      </c>
      <c r="G26" s="4">
        <f>VLOOKUP($A$10:$A$94,dt!$A$2:$K$78,7,FALSE)</f>
        <v>16</v>
      </c>
      <c r="H26" s="4">
        <f>VLOOKUP($A$10:$A$94,dt!$A$2:$K$78,8,FALSE)</f>
        <v>45</v>
      </c>
      <c r="I26" s="4">
        <f>VLOOKUP($A$10:$A$94,dt!$A$2:$K$78,9,FALSE)</f>
        <v>2</v>
      </c>
      <c r="J26" s="4">
        <f>VLOOKUP($A$10:$A$94,dt!$A$2:$K$78,10,FALSE)</f>
        <v>58</v>
      </c>
      <c r="K26" s="4">
        <f>VLOOKUP($A$10:$A$94,dt!$A$2:$K$78,11,FALSE)</f>
        <v>2</v>
      </c>
    </row>
    <row r="27" spans="1:11" ht="20.45" customHeight="1">
      <c r="A27" s="4" t="s">
        <v>87</v>
      </c>
      <c r="B27" s="4">
        <f>VLOOKUP($A$10:$A$94,dt!$A$2:$K$78,2,FALSE)</f>
        <v>12</v>
      </c>
      <c r="C27" s="4">
        <f>VLOOKUP($A$10:$A$94,dt!$A$2:$K$78,3,FALSE)</f>
        <v>1</v>
      </c>
      <c r="D27" s="4">
        <f>VLOOKUP($A$10:$A$94,dt!$A$2:$K$78,4,FALSE)</f>
        <v>18</v>
      </c>
      <c r="E27" s="4">
        <f>VLOOKUP($A$10:$A$94,dt!$A$2:$K$78,5,FALSE)</f>
        <v>11</v>
      </c>
      <c r="F27" s="4">
        <f>VLOOKUP($A$10:$A$94,dt!$A$2:$K$78,6,FALSE)</f>
        <v>16</v>
      </c>
      <c r="G27" s="4">
        <f>VLOOKUP($A$10:$A$94,dt!$A$2:$K$78,7,FALSE)</f>
        <v>16</v>
      </c>
      <c r="H27" s="4">
        <f>VLOOKUP($A$10:$A$94,dt!$A$2:$K$78,8,FALSE)</f>
        <v>61</v>
      </c>
      <c r="I27" s="4">
        <f>VLOOKUP($A$10:$A$94,dt!$A$2:$K$78,9,FALSE)</f>
        <v>1</v>
      </c>
      <c r="J27" s="4">
        <f>VLOOKUP($A$10:$A$94,dt!$A$2:$K$78,10,FALSE)</f>
        <v>73</v>
      </c>
      <c r="K27" s="4">
        <f>VLOOKUP($A$10:$A$94,dt!$A$2:$K$78,11,FALSE)</f>
        <v>1</v>
      </c>
    </row>
    <row r="28" spans="1:11" ht="20.45" customHeight="1">
      <c r="A28" s="4" t="s">
        <v>88</v>
      </c>
      <c r="B28" s="4">
        <f>VLOOKUP($A$10:$A$94,dt!$A$2:$K$78,2,FALSE)</f>
        <v>964</v>
      </c>
      <c r="C28" s="4">
        <f>VLOOKUP($A$10:$A$94,dt!$A$2:$K$78,3,FALSE)</f>
        <v>193</v>
      </c>
      <c r="D28" s="4">
        <f>VLOOKUP($A$10:$A$94,dt!$A$2:$K$78,4,FALSE)</f>
        <v>7091</v>
      </c>
      <c r="E28" s="4">
        <f>VLOOKUP($A$10:$A$94,dt!$A$2:$K$78,5,FALSE)</f>
        <v>6002</v>
      </c>
      <c r="F28" s="4">
        <f>VLOOKUP($A$10:$A$94,dt!$A$2:$K$78,6,FALSE)</f>
        <v>12683</v>
      </c>
      <c r="G28" s="4">
        <f>VLOOKUP($A$10:$A$94,dt!$A$2:$K$78,7,FALSE)</f>
        <v>2898</v>
      </c>
      <c r="H28" s="4">
        <f>VLOOKUP($A$10:$A$94,dt!$A$2:$K$78,8,FALSE)</f>
        <v>28674</v>
      </c>
      <c r="I28" s="4">
        <f>VLOOKUP($A$10:$A$94,dt!$A$2:$K$78,9,FALSE)</f>
        <v>643</v>
      </c>
      <c r="J28" s="4">
        <f>VLOOKUP($A$10:$A$94,dt!$A$2:$K$78,10,FALSE)</f>
        <v>29638</v>
      </c>
      <c r="K28" s="4">
        <f>VLOOKUP($A$10:$A$94,dt!$A$2:$K$78,11,FALSE)</f>
        <v>674</v>
      </c>
    </row>
    <row r="29" spans="1:11" ht="20.45" customHeight="1">
      <c r="A29" s="14" t="s">
        <v>7</v>
      </c>
      <c r="B29" s="2">
        <f t="shared" ref="B29" si="9">SUM(B30:B37)</f>
        <v>13811</v>
      </c>
      <c r="C29" s="2">
        <f t="shared" ref="C29:K29" si="10">SUM(C30:C37)</f>
        <v>3335</v>
      </c>
      <c r="D29" s="2">
        <f t="shared" si="10"/>
        <v>30957</v>
      </c>
      <c r="E29" s="2">
        <f t="shared" si="10"/>
        <v>35744</v>
      </c>
      <c r="F29" s="2">
        <f t="shared" si="10"/>
        <v>80172</v>
      </c>
      <c r="G29" s="2">
        <f t="shared" ref="G29:H29" si="11">SUM(G30:G37)</f>
        <v>15588</v>
      </c>
      <c r="H29" s="2">
        <f t="shared" si="11"/>
        <v>162461</v>
      </c>
      <c r="I29" s="2">
        <f t="shared" si="10"/>
        <v>5222</v>
      </c>
      <c r="J29" s="2">
        <f t="shared" si="10"/>
        <v>176272</v>
      </c>
      <c r="K29" s="2">
        <f t="shared" si="10"/>
        <v>5614</v>
      </c>
    </row>
    <row r="30" spans="1:11" ht="20.45" customHeight="1">
      <c r="A30" s="4" t="s">
        <v>72</v>
      </c>
      <c r="B30" s="4">
        <f>VLOOKUP($A$10:$A$94,dt!$A$2:$K$78,2,FALSE)</f>
        <v>11701</v>
      </c>
      <c r="C30" s="4">
        <f>VLOOKUP($A$10:$A$94,dt!$A$2:$K$78,3,FALSE)</f>
        <v>2911</v>
      </c>
      <c r="D30" s="4">
        <f>VLOOKUP($A$10:$A$94,dt!$A$2:$K$78,4,FALSE)</f>
        <v>27594</v>
      </c>
      <c r="E30" s="4">
        <f>VLOOKUP($A$10:$A$94,dt!$A$2:$K$78,5,FALSE)</f>
        <v>31994</v>
      </c>
      <c r="F30" s="4">
        <f>VLOOKUP($A$10:$A$94,dt!$A$2:$K$78,6,FALSE)</f>
        <v>73309</v>
      </c>
      <c r="G30" s="4">
        <f>VLOOKUP($A$10:$A$94,dt!$A$2:$K$78,7,FALSE)</f>
        <v>14011</v>
      </c>
      <c r="H30" s="4">
        <f>VLOOKUP($A$10:$A$94,dt!$A$2:$K$78,8,FALSE)</f>
        <v>146908</v>
      </c>
      <c r="I30" s="4">
        <f>VLOOKUP($A$10:$A$94,dt!$A$2:$K$78,9,FALSE)</f>
        <v>4705</v>
      </c>
      <c r="J30" s="4">
        <f>VLOOKUP($A$10:$A$94,dt!$A$2:$K$78,10,FALSE)</f>
        <v>158609</v>
      </c>
      <c r="K30" s="4">
        <f>VLOOKUP($A$10:$A$94,dt!$A$2:$K$78,11,FALSE)</f>
        <v>5024</v>
      </c>
    </row>
    <row r="31" spans="1:11" ht="20.45" customHeight="1">
      <c r="A31" s="4" t="s">
        <v>73</v>
      </c>
      <c r="B31" s="4">
        <f>VLOOKUP($A$10:$A$94,dt!$A$2:$K$78,2,FALSE)</f>
        <v>596</v>
      </c>
      <c r="C31" s="4">
        <f>VLOOKUP($A$10:$A$94,dt!$A$2:$K$78,3,FALSE)</f>
        <v>126</v>
      </c>
      <c r="D31" s="4">
        <f>VLOOKUP($A$10:$A$94,dt!$A$2:$K$78,4,FALSE)</f>
        <v>990</v>
      </c>
      <c r="E31" s="4">
        <f>VLOOKUP($A$10:$A$94,dt!$A$2:$K$78,5,FALSE)</f>
        <v>1351</v>
      </c>
      <c r="F31" s="4">
        <f>VLOOKUP($A$10:$A$94,dt!$A$2:$K$78,6,FALSE)</f>
        <v>2053</v>
      </c>
      <c r="G31" s="4">
        <f>VLOOKUP($A$10:$A$94,dt!$A$2:$K$78,7,FALSE)</f>
        <v>444</v>
      </c>
      <c r="H31" s="4">
        <f>VLOOKUP($A$10:$A$94,dt!$A$2:$K$78,8,FALSE)</f>
        <v>4838</v>
      </c>
      <c r="I31" s="4">
        <f>VLOOKUP($A$10:$A$94,dt!$A$2:$K$78,9,FALSE)</f>
        <v>134</v>
      </c>
      <c r="J31" s="4">
        <f>VLOOKUP($A$10:$A$94,dt!$A$2:$K$78,10,FALSE)</f>
        <v>5434</v>
      </c>
      <c r="K31" s="4">
        <f>VLOOKUP($A$10:$A$94,dt!$A$2:$K$78,11,FALSE)</f>
        <v>155</v>
      </c>
    </row>
    <row r="32" spans="1:11" ht="20.45" customHeight="1">
      <c r="A32" s="4" t="s">
        <v>74</v>
      </c>
      <c r="B32" s="4">
        <f>VLOOKUP($A$10:$A$94,dt!$A$2:$K$78,2,FALSE)</f>
        <v>27</v>
      </c>
      <c r="C32" s="4">
        <f>VLOOKUP($A$10:$A$94,dt!$A$2:$K$78,3,FALSE)</f>
        <v>13</v>
      </c>
      <c r="D32" s="4">
        <f>VLOOKUP($A$10:$A$94,dt!$A$2:$K$78,4,FALSE)</f>
        <v>98</v>
      </c>
      <c r="E32" s="4">
        <f>VLOOKUP($A$10:$A$94,dt!$A$2:$K$78,5,FALSE)</f>
        <v>152</v>
      </c>
      <c r="F32" s="4">
        <f>VLOOKUP($A$10:$A$94,dt!$A$2:$K$78,6,FALSE)</f>
        <v>249</v>
      </c>
      <c r="G32" s="4">
        <f>VLOOKUP($A$10:$A$94,dt!$A$2:$K$78,7,FALSE)</f>
        <v>55</v>
      </c>
      <c r="H32" s="4">
        <f>VLOOKUP($A$10:$A$94,dt!$A$2:$K$78,8,FALSE)</f>
        <v>554</v>
      </c>
      <c r="I32" s="4">
        <f>VLOOKUP($A$10:$A$94,dt!$A$2:$K$78,9,FALSE)</f>
        <v>23</v>
      </c>
      <c r="J32" s="4">
        <f>VLOOKUP($A$10:$A$94,dt!$A$2:$K$78,10,FALSE)</f>
        <v>581</v>
      </c>
      <c r="K32" s="4">
        <f>VLOOKUP($A$10:$A$94,dt!$A$2:$K$78,11,FALSE)</f>
        <v>24</v>
      </c>
    </row>
    <row r="33" spans="1:11" ht="20.45" customHeight="1">
      <c r="A33" s="4" t="s">
        <v>75</v>
      </c>
      <c r="B33" s="4">
        <f>VLOOKUP($A$10:$A$94,dt!$A$2:$K$78,2,FALSE)</f>
        <v>625</v>
      </c>
      <c r="C33" s="4">
        <f>VLOOKUP($A$10:$A$94,dt!$A$2:$K$78,3,FALSE)</f>
        <v>134</v>
      </c>
      <c r="D33" s="4">
        <f>VLOOKUP($A$10:$A$94,dt!$A$2:$K$78,4,FALSE)</f>
        <v>940</v>
      </c>
      <c r="E33" s="4">
        <f>VLOOKUP($A$10:$A$94,dt!$A$2:$K$78,5,FALSE)</f>
        <v>1039</v>
      </c>
      <c r="F33" s="4">
        <f>VLOOKUP($A$10:$A$94,dt!$A$2:$K$78,6,FALSE)</f>
        <v>1601</v>
      </c>
      <c r="G33" s="4">
        <f>VLOOKUP($A$10:$A$94,dt!$A$2:$K$78,7,FALSE)</f>
        <v>497</v>
      </c>
      <c r="H33" s="4">
        <f>VLOOKUP($A$10:$A$94,dt!$A$2:$K$78,8,FALSE)</f>
        <v>4077</v>
      </c>
      <c r="I33" s="4">
        <f>VLOOKUP($A$10:$A$94,dt!$A$2:$K$78,9,FALSE)</f>
        <v>183</v>
      </c>
      <c r="J33" s="4">
        <f>VLOOKUP($A$10:$A$94,dt!$A$2:$K$78,10,FALSE)</f>
        <v>4702</v>
      </c>
      <c r="K33" s="4">
        <f>VLOOKUP($A$10:$A$94,dt!$A$2:$K$78,11,FALSE)</f>
        <v>195</v>
      </c>
    </row>
    <row r="34" spans="1:11" ht="20.45" customHeight="1">
      <c r="A34" s="4" t="s">
        <v>76</v>
      </c>
      <c r="B34" s="4">
        <f>VLOOKUP($A$10:$A$94,dt!$A$2:$K$78,2,FALSE)</f>
        <v>44</v>
      </c>
      <c r="C34" s="4">
        <f>VLOOKUP($A$10:$A$94,dt!$A$2:$K$78,3,FALSE)</f>
        <v>5</v>
      </c>
      <c r="D34" s="4">
        <f>VLOOKUP($A$10:$A$94,dt!$A$2:$K$78,4,FALSE)</f>
        <v>30</v>
      </c>
      <c r="E34" s="4">
        <f>VLOOKUP($A$10:$A$94,dt!$A$2:$K$78,5,FALSE)</f>
        <v>15</v>
      </c>
      <c r="F34" s="4">
        <f>VLOOKUP($A$10:$A$94,dt!$A$2:$K$78,6,FALSE)</f>
        <v>20</v>
      </c>
      <c r="G34" s="4">
        <f>VLOOKUP($A$10:$A$94,dt!$A$2:$K$78,7,FALSE)</f>
        <v>20</v>
      </c>
      <c r="H34" s="4">
        <f>VLOOKUP($A$10:$A$94,dt!$A$2:$K$78,8,FALSE)</f>
        <v>85</v>
      </c>
      <c r="I34" s="4">
        <f>VLOOKUP($A$10:$A$94,dt!$A$2:$K$78,9,FALSE)</f>
        <v>4</v>
      </c>
      <c r="J34" s="4">
        <f>VLOOKUP($A$10:$A$94,dt!$A$2:$K$78,10,FALSE)</f>
        <v>129</v>
      </c>
      <c r="K34" s="4">
        <f>VLOOKUP($A$10:$A$94,dt!$A$2:$K$78,11,FALSE)</f>
        <v>6</v>
      </c>
    </row>
    <row r="35" spans="1:11" ht="20.45" customHeight="1">
      <c r="A35" s="4" t="s">
        <v>77</v>
      </c>
      <c r="B35" s="4">
        <f>VLOOKUP($A$10:$A$94,dt!$A$2:$K$78,2,FALSE)</f>
        <v>0</v>
      </c>
      <c r="C35" s="4">
        <f>VLOOKUP($A$10:$A$94,dt!$A$2:$K$78,3,FALSE)</f>
        <v>0</v>
      </c>
      <c r="D35" s="4">
        <f>VLOOKUP($A$10:$A$94,dt!$A$2:$K$78,4,FALSE)</f>
        <v>0</v>
      </c>
      <c r="E35" s="4">
        <f>VLOOKUP($A$10:$A$94,dt!$A$2:$K$78,5,FALSE)</f>
        <v>0</v>
      </c>
      <c r="F35" s="4">
        <f>VLOOKUP($A$10:$A$94,dt!$A$2:$K$78,6,FALSE)</f>
        <v>0</v>
      </c>
      <c r="G35" s="4">
        <f>VLOOKUP($A$10:$A$94,dt!$A$2:$K$78,7,FALSE)</f>
        <v>0</v>
      </c>
      <c r="H35" s="4">
        <f>VLOOKUP($A$10:$A$94,dt!$A$2:$K$78,8,FALSE)</f>
        <v>0</v>
      </c>
      <c r="I35" s="4">
        <f>VLOOKUP($A$10:$A$94,dt!$A$2:$K$78,9,FALSE)</f>
        <v>0</v>
      </c>
      <c r="J35" s="4">
        <f>VLOOKUP($A$10:$A$94,dt!$A$2:$K$78,10,FALSE)</f>
        <v>0</v>
      </c>
      <c r="K35" s="4">
        <f>VLOOKUP($A$10:$A$94,dt!$A$2:$K$78,11,FALSE)</f>
        <v>0</v>
      </c>
    </row>
    <row r="36" spans="1:11" ht="20.45" customHeight="1">
      <c r="A36" s="4" t="s">
        <v>78</v>
      </c>
      <c r="B36" s="4">
        <f>VLOOKUP($A$10:$A$94,dt!$A$2:$K$78,2,FALSE)</f>
        <v>818</v>
      </c>
      <c r="C36" s="4">
        <f>VLOOKUP($A$10:$A$94,dt!$A$2:$K$78,3,FALSE)</f>
        <v>146</v>
      </c>
      <c r="D36" s="4">
        <f>VLOOKUP($A$10:$A$94,dt!$A$2:$K$78,4,FALSE)</f>
        <v>1305</v>
      </c>
      <c r="E36" s="4">
        <f>VLOOKUP($A$10:$A$94,dt!$A$2:$K$78,5,FALSE)</f>
        <v>1193</v>
      </c>
      <c r="F36" s="4">
        <f>VLOOKUP($A$10:$A$94,dt!$A$2:$K$78,6,FALSE)</f>
        <v>2940</v>
      </c>
      <c r="G36" s="4">
        <f>VLOOKUP($A$10:$A$94,dt!$A$2:$K$78,7,FALSE)</f>
        <v>561</v>
      </c>
      <c r="H36" s="4">
        <f>VLOOKUP($A$10:$A$94,dt!$A$2:$K$78,8,FALSE)</f>
        <v>5999</v>
      </c>
      <c r="I36" s="4">
        <f>VLOOKUP($A$10:$A$94,dt!$A$2:$K$78,9,FALSE)</f>
        <v>173</v>
      </c>
      <c r="J36" s="4">
        <f>VLOOKUP($A$10:$A$94,dt!$A$2:$K$78,10,FALSE)</f>
        <v>6817</v>
      </c>
      <c r="K36" s="4">
        <f>VLOOKUP($A$10:$A$94,dt!$A$2:$K$78,11,FALSE)</f>
        <v>210</v>
      </c>
    </row>
    <row r="37" spans="1:11" ht="20.45" customHeight="1">
      <c r="A37" s="4" t="s">
        <v>79</v>
      </c>
      <c r="B37" s="4">
        <f>VLOOKUP($A$10:$A$94,dt!$A$2:$K$78,2,FALSE)</f>
        <v>0</v>
      </c>
      <c r="C37" s="4">
        <f>VLOOKUP($A$10:$A$94,dt!$A$2:$K$78,3,FALSE)</f>
        <v>0</v>
      </c>
      <c r="D37" s="4">
        <f>VLOOKUP($A$10:$A$94,dt!$A$2:$K$78,4,FALSE)</f>
        <v>0</v>
      </c>
      <c r="E37" s="4">
        <f>VLOOKUP($A$10:$A$94,dt!$A$2:$K$78,5,FALSE)</f>
        <v>0</v>
      </c>
      <c r="F37" s="4">
        <f>VLOOKUP($A$10:$A$94,dt!$A$2:$K$78,6,FALSE)</f>
        <v>0</v>
      </c>
      <c r="G37" s="4">
        <f>VLOOKUP($A$10:$A$94,dt!$A$2:$K$78,7,FALSE)</f>
        <v>0</v>
      </c>
      <c r="H37" s="4">
        <f>VLOOKUP($A$10:$A$94,dt!$A$2:$K$78,8,FALSE)</f>
        <v>0</v>
      </c>
      <c r="I37" s="4">
        <f>VLOOKUP($A$10:$A$94,dt!$A$2:$K$78,9,FALSE)</f>
        <v>0</v>
      </c>
      <c r="J37" s="4">
        <f>VLOOKUP($A$10:$A$94,dt!$A$2:$K$78,10,FALSE)</f>
        <v>0</v>
      </c>
      <c r="K37" s="4">
        <f>VLOOKUP($A$10:$A$94,dt!$A$2:$K$78,11,FALSE)</f>
        <v>0</v>
      </c>
    </row>
    <row r="38" spans="1:11" ht="20.45" customHeight="1">
      <c r="A38" s="14" t="s">
        <v>8</v>
      </c>
      <c r="B38" s="2">
        <f t="shared" ref="B38" si="12">SUM(B39:B50)</f>
        <v>5549</v>
      </c>
      <c r="C38" s="2">
        <f t="shared" ref="C38:K38" si="13">SUM(C39:C50)</f>
        <v>1112</v>
      </c>
      <c r="D38" s="2">
        <f t="shared" si="13"/>
        <v>14060</v>
      </c>
      <c r="E38" s="2">
        <f t="shared" si="13"/>
        <v>15001</v>
      </c>
      <c r="F38" s="2">
        <f t="shared" si="13"/>
        <v>26250</v>
      </c>
      <c r="G38" s="2">
        <f t="shared" ref="G38:H38" si="14">SUM(G39:G50)</f>
        <v>5437</v>
      </c>
      <c r="H38" s="2">
        <f t="shared" si="14"/>
        <v>60748</v>
      </c>
      <c r="I38" s="2">
        <f t="shared" si="13"/>
        <v>1611</v>
      </c>
      <c r="J38" s="2">
        <f t="shared" si="13"/>
        <v>66297</v>
      </c>
      <c r="K38" s="2">
        <f t="shared" si="13"/>
        <v>1741</v>
      </c>
    </row>
    <row r="39" spans="1:11" ht="20.45" customHeight="1">
      <c r="A39" s="4" t="s">
        <v>60</v>
      </c>
      <c r="B39" s="4">
        <f>VLOOKUP($A$10:$A$94,dt!$A$2:$K$78,2,FALSE)</f>
        <v>158</v>
      </c>
      <c r="C39" s="4">
        <f>VLOOKUP($A$10:$A$94,dt!$A$2:$K$78,3,FALSE)</f>
        <v>3</v>
      </c>
      <c r="D39" s="4">
        <f>VLOOKUP($A$10:$A$94,dt!$A$2:$K$78,4,FALSE)</f>
        <v>475</v>
      </c>
      <c r="E39" s="4">
        <f>VLOOKUP($A$10:$A$94,dt!$A$2:$K$78,5,FALSE)</f>
        <v>91</v>
      </c>
      <c r="F39" s="4">
        <f>VLOOKUP($A$10:$A$94,dt!$A$2:$K$78,6,FALSE)</f>
        <v>426</v>
      </c>
      <c r="G39" s="4">
        <f>VLOOKUP($A$10:$A$94,dt!$A$2:$K$78,7,FALSE)</f>
        <v>333</v>
      </c>
      <c r="H39" s="4">
        <f>VLOOKUP($A$10:$A$94,dt!$A$2:$K$78,8,FALSE)</f>
        <v>1325</v>
      </c>
      <c r="I39" s="4">
        <f>VLOOKUP($A$10:$A$94,dt!$A$2:$K$78,9,FALSE)</f>
        <v>2</v>
      </c>
      <c r="J39" s="4">
        <f>VLOOKUP($A$10:$A$94,dt!$A$2:$K$78,10,FALSE)</f>
        <v>1483</v>
      </c>
      <c r="K39" s="4">
        <f>VLOOKUP($A$10:$A$94,dt!$A$2:$K$78,11,FALSE)</f>
        <v>3</v>
      </c>
    </row>
    <row r="40" spans="1:11" ht="20.45" customHeight="1">
      <c r="A40" s="4" t="s">
        <v>61</v>
      </c>
      <c r="B40" s="4">
        <f>VLOOKUP($A$10:$A$94,dt!$A$2:$K$78,2,FALSE)</f>
        <v>92</v>
      </c>
      <c r="C40" s="4">
        <f>VLOOKUP($A$10:$A$94,dt!$A$2:$K$78,3,FALSE)</f>
        <v>23</v>
      </c>
      <c r="D40" s="4">
        <f>VLOOKUP($A$10:$A$94,dt!$A$2:$K$78,4,FALSE)</f>
        <v>377</v>
      </c>
      <c r="E40" s="4">
        <f>VLOOKUP($A$10:$A$94,dt!$A$2:$K$78,5,FALSE)</f>
        <v>419</v>
      </c>
      <c r="F40" s="4">
        <f>VLOOKUP($A$10:$A$94,dt!$A$2:$K$78,6,FALSE)</f>
        <v>830</v>
      </c>
      <c r="G40" s="4">
        <f>VLOOKUP($A$10:$A$94,dt!$A$2:$K$78,7,FALSE)</f>
        <v>133</v>
      </c>
      <c r="H40" s="4">
        <f>VLOOKUP($A$10:$A$94,dt!$A$2:$K$78,8,FALSE)</f>
        <v>1759</v>
      </c>
      <c r="I40" s="4">
        <f>VLOOKUP($A$10:$A$94,dt!$A$2:$K$78,9,FALSE)</f>
        <v>37</v>
      </c>
      <c r="J40" s="4">
        <f>VLOOKUP($A$10:$A$94,dt!$A$2:$K$78,10,FALSE)</f>
        <v>1851</v>
      </c>
      <c r="K40" s="4">
        <f>VLOOKUP($A$10:$A$94,dt!$A$2:$K$78,11,FALSE)</f>
        <v>39</v>
      </c>
    </row>
    <row r="41" spans="1:11" ht="20.45" customHeight="1">
      <c r="A41" s="4" t="s">
        <v>62</v>
      </c>
      <c r="B41" s="4">
        <f>VLOOKUP($A$10:$A$94,dt!$A$2:$K$78,2,FALSE)</f>
        <v>3491</v>
      </c>
      <c r="C41" s="4">
        <f>VLOOKUP($A$10:$A$94,dt!$A$2:$K$78,3,FALSE)</f>
        <v>642</v>
      </c>
      <c r="D41" s="4">
        <f>VLOOKUP($A$10:$A$94,dt!$A$2:$K$78,4,FALSE)</f>
        <v>7608</v>
      </c>
      <c r="E41" s="4">
        <f>VLOOKUP($A$10:$A$94,dt!$A$2:$K$78,5,FALSE)</f>
        <v>7661</v>
      </c>
      <c r="F41" s="4">
        <f>VLOOKUP($A$10:$A$94,dt!$A$2:$K$78,6,FALSE)</f>
        <v>14543</v>
      </c>
      <c r="G41" s="4">
        <f>VLOOKUP($A$10:$A$94,dt!$A$2:$K$78,7,FALSE)</f>
        <v>2632</v>
      </c>
      <c r="H41" s="4">
        <f>VLOOKUP($A$10:$A$94,dt!$A$2:$K$78,8,FALSE)</f>
        <v>32444</v>
      </c>
      <c r="I41" s="4">
        <f>VLOOKUP($A$10:$A$94,dt!$A$2:$K$78,9,FALSE)</f>
        <v>909</v>
      </c>
      <c r="J41" s="4">
        <f>VLOOKUP($A$10:$A$94,dt!$A$2:$K$78,10,FALSE)</f>
        <v>35935</v>
      </c>
      <c r="K41" s="4">
        <f>VLOOKUP($A$10:$A$94,dt!$A$2:$K$78,11,FALSE)</f>
        <v>1012</v>
      </c>
    </row>
    <row r="42" spans="1:11" ht="20.45" customHeight="1">
      <c r="A42" s="4" t="s">
        <v>63</v>
      </c>
      <c r="B42" s="4">
        <f>VLOOKUP($A$10:$A$94,dt!$A$2:$K$78,2,FALSE)</f>
        <v>648</v>
      </c>
      <c r="C42" s="4">
        <f>VLOOKUP($A$10:$A$94,dt!$A$2:$K$78,3,FALSE)</f>
        <v>127</v>
      </c>
      <c r="D42" s="4">
        <f>VLOOKUP($A$10:$A$94,dt!$A$2:$K$78,4,FALSE)</f>
        <v>1900</v>
      </c>
      <c r="E42" s="4">
        <f>VLOOKUP($A$10:$A$94,dt!$A$2:$K$78,5,FALSE)</f>
        <v>1696</v>
      </c>
      <c r="F42" s="4">
        <f>VLOOKUP($A$10:$A$94,dt!$A$2:$K$78,6,FALSE)</f>
        <v>2979</v>
      </c>
      <c r="G42" s="4">
        <f>VLOOKUP($A$10:$A$94,dt!$A$2:$K$78,7,FALSE)</f>
        <v>609</v>
      </c>
      <c r="H42" s="4">
        <f>VLOOKUP($A$10:$A$94,dt!$A$2:$K$78,8,FALSE)</f>
        <v>7184</v>
      </c>
      <c r="I42" s="4">
        <f>VLOOKUP($A$10:$A$94,dt!$A$2:$K$78,9,FALSE)</f>
        <v>188</v>
      </c>
      <c r="J42" s="4">
        <f>VLOOKUP($A$10:$A$94,dt!$A$2:$K$78,10,FALSE)</f>
        <v>7832</v>
      </c>
      <c r="K42" s="4">
        <f>VLOOKUP($A$10:$A$94,dt!$A$2:$K$78,11,FALSE)</f>
        <v>195</v>
      </c>
    </row>
    <row r="43" spans="1:11" ht="20.45" customHeight="1">
      <c r="A43" s="4" t="s">
        <v>64</v>
      </c>
      <c r="B43" s="4">
        <f>VLOOKUP($A$10:$A$94,dt!$A$2:$K$78,2,FALSE)</f>
        <v>186</v>
      </c>
      <c r="C43" s="4">
        <f>VLOOKUP($A$10:$A$94,dt!$A$2:$K$78,3,FALSE)</f>
        <v>46</v>
      </c>
      <c r="D43" s="4">
        <f>VLOOKUP($A$10:$A$94,dt!$A$2:$K$78,4,FALSE)</f>
        <v>856</v>
      </c>
      <c r="E43" s="4">
        <f>VLOOKUP($A$10:$A$94,dt!$A$2:$K$78,5,FALSE)</f>
        <v>2832</v>
      </c>
      <c r="F43" s="4">
        <f>VLOOKUP($A$10:$A$94,dt!$A$2:$K$78,6,FALSE)</f>
        <v>2282</v>
      </c>
      <c r="G43" s="4">
        <f>VLOOKUP($A$10:$A$94,dt!$A$2:$K$78,7,FALSE)</f>
        <v>490</v>
      </c>
      <c r="H43" s="4">
        <f>VLOOKUP($A$10:$A$94,dt!$A$2:$K$78,8,FALSE)</f>
        <v>6460</v>
      </c>
      <c r="I43" s="4">
        <f>VLOOKUP($A$10:$A$94,dt!$A$2:$K$78,9,FALSE)</f>
        <v>64</v>
      </c>
      <c r="J43" s="4">
        <f>VLOOKUP($A$10:$A$94,dt!$A$2:$K$78,10,FALSE)</f>
        <v>6646</v>
      </c>
      <c r="K43" s="4">
        <f>VLOOKUP($A$10:$A$94,dt!$A$2:$K$78,11,FALSE)</f>
        <v>66</v>
      </c>
    </row>
    <row r="44" spans="1:11" ht="20.45" customHeight="1">
      <c r="A44" s="4" t="s">
        <v>65</v>
      </c>
      <c r="B44" s="4">
        <f>VLOOKUP($A$10:$A$94,dt!$A$2:$K$78,2,FALSE)</f>
        <v>0</v>
      </c>
      <c r="C44" s="4">
        <f>VLOOKUP($A$10:$A$94,dt!$A$2:$K$78,3,FALSE)</f>
        <v>0</v>
      </c>
      <c r="D44" s="4">
        <f>VLOOKUP($A$10:$A$94,dt!$A$2:$K$78,4,FALSE)</f>
        <v>0</v>
      </c>
      <c r="E44" s="4">
        <f>VLOOKUP($A$10:$A$94,dt!$A$2:$K$78,5,FALSE)</f>
        <v>0</v>
      </c>
      <c r="F44" s="4">
        <f>VLOOKUP($A$10:$A$94,dt!$A$2:$K$78,6,FALSE)</f>
        <v>0</v>
      </c>
      <c r="G44" s="4">
        <f>VLOOKUP($A$10:$A$94,dt!$A$2:$K$78,7,FALSE)</f>
        <v>0</v>
      </c>
      <c r="H44" s="4">
        <f>VLOOKUP($A$10:$A$94,dt!$A$2:$K$78,8,FALSE)</f>
        <v>0</v>
      </c>
      <c r="I44" s="4">
        <f>VLOOKUP($A$10:$A$94,dt!$A$2:$K$78,9,FALSE)</f>
        <v>0</v>
      </c>
      <c r="J44" s="4">
        <f>VLOOKUP($A$10:$A$94,dt!$A$2:$K$78,10,FALSE)</f>
        <v>0</v>
      </c>
      <c r="K44" s="4">
        <f>VLOOKUP($A$10:$A$94,dt!$A$2:$K$78,11,FALSE)</f>
        <v>0</v>
      </c>
    </row>
    <row r="45" spans="1:11" ht="20.45" customHeight="1">
      <c r="A45" s="4" t="s">
        <v>66</v>
      </c>
      <c r="B45" s="4">
        <f>VLOOKUP($A$10:$A$94,dt!$A$2:$K$78,2,FALSE)</f>
        <v>685</v>
      </c>
      <c r="C45" s="4">
        <f>VLOOKUP($A$10:$A$94,dt!$A$2:$K$78,3,FALSE)</f>
        <v>174</v>
      </c>
      <c r="D45" s="4">
        <f>VLOOKUP($A$10:$A$94,dt!$A$2:$K$78,4,FALSE)</f>
        <v>1390</v>
      </c>
      <c r="E45" s="4">
        <f>VLOOKUP($A$10:$A$94,dt!$A$2:$K$78,5,FALSE)</f>
        <v>1502</v>
      </c>
      <c r="F45" s="4">
        <f>VLOOKUP($A$10:$A$94,dt!$A$2:$K$78,6,FALSE)</f>
        <v>3302</v>
      </c>
      <c r="G45" s="4">
        <f>VLOOKUP($A$10:$A$94,dt!$A$2:$K$78,7,FALSE)</f>
        <v>747</v>
      </c>
      <c r="H45" s="4">
        <f>VLOOKUP($A$10:$A$94,dt!$A$2:$K$78,8,FALSE)</f>
        <v>6941</v>
      </c>
      <c r="I45" s="4">
        <f>VLOOKUP($A$10:$A$94,dt!$A$2:$K$78,9,FALSE)</f>
        <v>221</v>
      </c>
      <c r="J45" s="4">
        <f>VLOOKUP($A$10:$A$94,dt!$A$2:$K$78,10,FALSE)</f>
        <v>7626</v>
      </c>
      <c r="K45" s="4">
        <f>VLOOKUP($A$10:$A$94,dt!$A$2:$K$78,11,FALSE)</f>
        <v>230</v>
      </c>
    </row>
    <row r="46" spans="1:11" ht="20.45" customHeight="1">
      <c r="A46" s="4" t="s">
        <v>67</v>
      </c>
      <c r="B46" s="4">
        <f>VLOOKUP($A$10:$A$94,dt!$A$2:$K$78,2,FALSE)</f>
        <v>45</v>
      </c>
      <c r="C46" s="4">
        <f>VLOOKUP($A$10:$A$94,dt!$A$2:$K$78,3,FALSE)</f>
        <v>14</v>
      </c>
      <c r="D46" s="4">
        <f>VLOOKUP($A$10:$A$94,dt!$A$2:$K$78,4,FALSE)</f>
        <v>95</v>
      </c>
      <c r="E46" s="4">
        <f>VLOOKUP($A$10:$A$94,dt!$A$2:$K$78,5,FALSE)</f>
        <v>82</v>
      </c>
      <c r="F46" s="4">
        <f>VLOOKUP($A$10:$A$94,dt!$A$2:$K$78,6,FALSE)</f>
        <v>170</v>
      </c>
      <c r="G46" s="4">
        <f>VLOOKUP($A$10:$A$94,dt!$A$2:$K$78,7,FALSE)</f>
        <v>33</v>
      </c>
      <c r="H46" s="4">
        <f>VLOOKUP($A$10:$A$94,dt!$A$2:$K$78,8,FALSE)</f>
        <v>380</v>
      </c>
      <c r="I46" s="4">
        <f>VLOOKUP($A$10:$A$94,dt!$A$2:$K$78,9,FALSE)</f>
        <v>31</v>
      </c>
      <c r="J46" s="4">
        <f>VLOOKUP($A$10:$A$94,dt!$A$2:$K$78,10,FALSE)</f>
        <v>425</v>
      </c>
      <c r="K46" s="4">
        <f>VLOOKUP($A$10:$A$94,dt!$A$2:$K$78,11,FALSE)</f>
        <v>33</v>
      </c>
    </row>
    <row r="47" spans="1:11" ht="20.45" customHeight="1">
      <c r="A47" s="4" t="s">
        <v>68</v>
      </c>
      <c r="B47" s="4">
        <f>VLOOKUP($A$10:$A$94,dt!$A$2:$K$78,2,FALSE)</f>
        <v>29</v>
      </c>
      <c r="C47" s="4">
        <f>VLOOKUP($A$10:$A$94,dt!$A$2:$K$78,3,FALSE)</f>
        <v>7</v>
      </c>
      <c r="D47" s="4">
        <f>VLOOKUP($A$10:$A$94,dt!$A$2:$K$78,4,FALSE)</f>
        <v>71</v>
      </c>
      <c r="E47" s="4">
        <f>VLOOKUP($A$10:$A$94,dt!$A$2:$K$78,5,FALSE)</f>
        <v>92</v>
      </c>
      <c r="F47" s="4">
        <f>VLOOKUP($A$10:$A$94,dt!$A$2:$K$78,6,FALSE)</f>
        <v>143</v>
      </c>
      <c r="G47" s="4">
        <f>VLOOKUP($A$10:$A$94,dt!$A$2:$K$78,7,FALSE)</f>
        <v>21</v>
      </c>
      <c r="H47" s="4">
        <f>VLOOKUP($A$10:$A$94,dt!$A$2:$K$78,8,FALSE)</f>
        <v>327</v>
      </c>
      <c r="I47" s="4">
        <f>VLOOKUP($A$10:$A$94,dt!$A$2:$K$78,9,FALSE)</f>
        <v>16</v>
      </c>
      <c r="J47" s="4">
        <f>VLOOKUP($A$10:$A$94,dt!$A$2:$K$78,10,FALSE)</f>
        <v>356</v>
      </c>
      <c r="K47" s="4">
        <f>VLOOKUP($A$10:$A$94,dt!$A$2:$K$78,11,FALSE)</f>
        <v>16</v>
      </c>
    </row>
    <row r="48" spans="1:11" ht="20.45" customHeight="1">
      <c r="A48" s="4" t="s">
        <v>69</v>
      </c>
      <c r="B48" s="4">
        <f>VLOOKUP($A$10:$A$94,dt!$A$2:$K$78,2,FALSE)</f>
        <v>201</v>
      </c>
      <c r="C48" s="4">
        <f>VLOOKUP($A$10:$A$94,dt!$A$2:$K$78,3,FALSE)</f>
        <v>74</v>
      </c>
      <c r="D48" s="4">
        <f>VLOOKUP($A$10:$A$94,dt!$A$2:$K$78,4,FALSE)</f>
        <v>1288</v>
      </c>
      <c r="E48" s="4">
        <f>VLOOKUP($A$10:$A$94,dt!$A$2:$K$78,5,FALSE)</f>
        <v>626</v>
      </c>
      <c r="F48" s="4">
        <f>VLOOKUP($A$10:$A$94,dt!$A$2:$K$78,6,FALSE)</f>
        <v>1575</v>
      </c>
      <c r="G48" s="4">
        <f>VLOOKUP($A$10:$A$94,dt!$A$2:$K$78,7,FALSE)</f>
        <v>439</v>
      </c>
      <c r="H48" s="4">
        <f>VLOOKUP($A$10:$A$94,dt!$A$2:$K$78,8,FALSE)</f>
        <v>3928</v>
      </c>
      <c r="I48" s="4">
        <f>VLOOKUP($A$10:$A$94,dt!$A$2:$K$78,9,FALSE)</f>
        <v>143</v>
      </c>
      <c r="J48" s="4">
        <f>VLOOKUP($A$10:$A$94,dt!$A$2:$K$78,10,FALSE)</f>
        <v>4129</v>
      </c>
      <c r="K48" s="4">
        <f>VLOOKUP($A$10:$A$94,dt!$A$2:$K$78,11,FALSE)</f>
        <v>145</v>
      </c>
    </row>
    <row r="49" spans="1:11" ht="20.45" customHeight="1">
      <c r="A49" s="4" t="s">
        <v>70</v>
      </c>
      <c r="B49" s="4">
        <f>VLOOKUP($A$10:$A$94,dt!$A$2:$K$78,2,FALSE)</f>
        <v>14</v>
      </c>
      <c r="C49" s="4">
        <f>VLOOKUP($A$10:$A$94,dt!$A$2:$K$78,3,FALSE)</f>
        <v>2</v>
      </c>
      <c r="D49" s="4">
        <f>VLOOKUP($A$10:$A$94,dt!$A$2:$K$78,4,FALSE)</f>
        <v>0</v>
      </c>
      <c r="E49" s="4">
        <f>VLOOKUP($A$10:$A$94,dt!$A$2:$K$78,5,FALSE)</f>
        <v>0</v>
      </c>
      <c r="F49" s="4">
        <f>VLOOKUP($A$10:$A$94,dt!$A$2:$K$78,6,FALSE)</f>
        <v>0</v>
      </c>
      <c r="G49" s="4">
        <f>VLOOKUP($A$10:$A$94,dt!$A$2:$K$78,7,FALSE)</f>
        <v>0</v>
      </c>
      <c r="H49" s="4">
        <f>VLOOKUP($A$10:$A$94,dt!$A$2:$K$78,8,FALSE)</f>
        <v>0</v>
      </c>
      <c r="I49" s="4">
        <f>VLOOKUP($A$10:$A$94,dt!$A$2:$K$78,9,FALSE)</f>
        <v>0</v>
      </c>
      <c r="J49" s="4">
        <f>VLOOKUP($A$10:$A$94,dt!$A$2:$K$78,10,FALSE)</f>
        <v>14</v>
      </c>
      <c r="K49" s="4">
        <f>VLOOKUP($A$10:$A$94,dt!$A$2:$K$78,11,FALSE)</f>
        <v>2</v>
      </c>
    </row>
    <row r="50" spans="1:11" ht="20.45" customHeight="1">
      <c r="A50" s="4" t="s">
        <v>71</v>
      </c>
      <c r="B50" s="4">
        <f>VLOOKUP($A$10:$A$94,dt!$A$2:$K$78,2,FALSE)</f>
        <v>0</v>
      </c>
      <c r="C50" s="4">
        <f>VLOOKUP($A$10:$A$94,dt!$A$2:$K$78,3,FALSE)</f>
        <v>0</v>
      </c>
      <c r="D50" s="4">
        <f>VLOOKUP($A$10:$A$94,dt!$A$2:$K$78,4,FALSE)</f>
        <v>0</v>
      </c>
      <c r="E50" s="4">
        <f>VLOOKUP($A$10:$A$94,dt!$A$2:$K$78,5,FALSE)</f>
        <v>0</v>
      </c>
      <c r="F50" s="4">
        <f>VLOOKUP($A$10:$A$94,dt!$A$2:$K$78,6,FALSE)</f>
        <v>0</v>
      </c>
      <c r="G50" s="4">
        <f>VLOOKUP($A$10:$A$94,dt!$A$2:$K$78,7,FALSE)</f>
        <v>0</v>
      </c>
      <c r="H50" s="4">
        <f>VLOOKUP($A$10:$A$94,dt!$A$2:$K$78,8,FALSE)</f>
        <v>0</v>
      </c>
      <c r="I50" s="4">
        <f>VLOOKUP($A$10:$A$94,dt!$A$2:$K$78,9,FALSE)</f>
        <v>0</v>
      </c>
      <c r="J50" s="4">
        <f>VLOOKUP($A$10:$A$94,dt!$A$2:$K$78,10,FALSE)</f>
        <v>0</v>
      </c>
      <c r="K50" s="4">
        <f>VLOOKUP($A$10:$A$94,dt!$A$2:$K$78,11,FALSE)</f>
        <v>0</v>
      </c>
    </row>
    <row r="51" spans="1:11" ht="20.45" customHeight="1">
      <c r="A51" s="14" t="s">
        <v>9</v>
      </c>
      <c r="B51" s="2">
        <f t="shared" ref="B51" si="15">SUM(B52:B59)</f>
        <v>2793</v>
      </c>
      <c r="C51" s="2">
        <f t="shared" ref="C51:K51" si="16">SUM(C52:C59)</f>
        <v>644</v>
      </c>
      <c r="D51" s="2">
        <f t="shared" si="16"/>
        <v>17483</v>
      </c>
      <c r="E51" s="2">
        <f t="shared" si="16"/>
        <v>15277</v>
      </c>
      <c r="F51" s="2">
        <f t="shared" si="16"/>
        <v>29961</v>
      </c>
      <c r="G51" s="2">
        <f t="shared" ref="G51:H51" si="17">SUM(G52:G59)</f>
        <v>5852</v>
      </c>
      <c r="H51" s="2">
        <f t="shared" si="17"/>
        <v>68573</v>
      </c>
      <c r="I51" s="2">
        <f t="shared" si="16"/>
        <v>1365</v>
      </c>
      <c r="J51" s="2">
        <f t="shared" si="16"/>
        <v>71366</v>
      </c>
      <c r="K51" s="2">
        <f t="shared" si="16"/>
        <v>1394</v>
      </c>
    </row>
    <row r="52" spans="1:11" ht="20.45" customHeight="1">
      <c r="A52" s="4" t="s">
        <v>52</v>
      </c>
      <c r="B52" s="4">
        <f>VLOOKUP($A$10:$A$94,dt!$A$2:$K$78,2,FALSE)</f>
        <v>1453</v>
      </c>
      <c r="C52" s="4">
        <f>VLOOKUP($A$10:$A$94,dt!$A$2:$K$78,3,FALSE)</f>
        <v>349</v>
      </c>
      <c r="D52" s="4">
        <f>VLOOKUP($A$10:$A$94,dt!$A$2:$K$78,4,FALSE)</f>
        <v>11592</v>
      </c>
      <c r="E52" s="4">
        <f>VLOOKUP($A$10:$A$94,dt!$A$2:$K$78,5,FALSE)</f>
        <v>8264</v>
      </c>
      <c r="F52" s="4">
        <f>VLOOKUP($A$10:$A$94,dt!$A$2:$K$78,6,FALSE)</f>
        <v>18154</v>
      </c>
      <c r="G52" s="4">
        <f>VLOOKUP($A$10:$A$94,dt!$A$2:$K$78,7,FALSE)</f>
        <v>3550</v>
      </c>
      <c r="H52" s="4">
        <f>VLOOKUP($A$10:$A$94,dt!$A$2:$K$78,8,FALSE)</f>
        <v>41560</v>
      </c>
      <c r="I52" s="4">
        <f>VLOOKUP($A$10:$A$94,dt!$A$2:$K$78,9,FALSE)</f>
        <v>788</v>
      </c>
      <c r="J52" s="4">
        <f>VLOOKUP($A$10:$A$94,dt!$A$2:$K$78,10,FALSE)</f>
        <v>43013</v>
      </c>
      <c r="K52" s="4">
        <f>VLOOKUP($A$10:$A$94,dt!$A$2:$K$78,11,FALSE)</f>
        <v>803</v>
      </c>
    </row>
    <row r="53" spans="1:11" ht="20.45" customHeight="1">
      <c r="A53" s="4" t="s">
        <v>53</v>
      </c>
      <c r="B53" s="4">
        <f>VLOOKUP($A$10:$A$94,dt!$A$2:$K$78,2,FALSE)</f>
        <v>960</v>
      </c>
      <c r="C53" s="4">
        <f>VLOOKUP($A$10:$A$94,dt!$A$2:$K$78,3,FALSE)</f>
        <v>216</v>
      </c>
      <c r="D53" s="4">
        <f>VLOOKUP($A$10:$A$94,dt!$A$2:$K$78,4,FALSE)</f>
        <v>4078</v>
      </c>
      <c r="E53" s="4">
        <f>VLOOKUP($A$10:$A$94,dt!$A$2:$K$78,5,FALSE)</f>
        <v>6072</v>
      </c>
      <c r="F53" s="4">
        <f>VLOOKUP($A$10:$A$94,dt!$A$2:$K$78,6,FALSE)</f>
        <v>9597</v>
      </c>
      <c r="G53" s="4">
        <f>VLOOKUP($A$10:$A$94,dt!$A$2:$K$78,7,FALSE)</f>
        <v>1876</v>
      </c>
      <c r="H53" s="4">
        <f>VLOOKUP($A$10:$A$94,dt!$A$2:$K$78,8,FALSE)</f>
        <v>21623</v>
      </c>
      <c r="I53" s="4">
        <f>VLOOKUP($A$10:$A$94,dt!$A$2:$K$78,9,FALSE)</f>
        <v>409</v>
      </c>
      <c r="J53" s="4">
        <f>VLOOKUP($A$10:$A$94,dt!$A$2:$K$78,10,FALSE)</f>
        <v>22583</v>
      </c>
      <c r="K53" s="4">
        <f>VLOOKUP($A$10:$A$94,dt!$A$2:$K$78,11,FALSE)</f>
        <v>416</v>
      </c>
    </row>
    <row r="54" spans="1:11" ht="20.45" customHeight="1">
      <c r="A54" s="4" t="s">
        <v>54</v>
      </c>
      <c r="B54" s="4">
        <f>VLOOKUP($A$10:$A$94,dt!$A$2:$K$78,2,FALSE)</f>
        <v>135</v>
      </c>
      <c r="C54" s="4">
        <f>VLOOKUP($A$10:$A$94,dt!$A$2:$K$78,3,FALSE)</f>
        <v>24</v>
      </c>
      <c r="D54" s="4">
        <f>VLOOKUP($A$10:$A$94,dt!$A$2:$K$78,4,FALSE)</f>
        <v>717</v>
      </c>
      <c r="E54" s="4">
        <f>VLOOKUP($A$10:$A$94,dt!$A$2:$K$78,5,FALSE)</f>
        <v>152</v>
      </c>
      <c r="F54" s="4">
        <f>VLOOKUP($A$10:$A$94,dt!$A$2:$K$78,6,FALSE)</f>
        <v>723</v>
      </c>
      <c r="G54" s="4">
        <f>VLOOKUP($A$10:$A$94,dt!$A$2:$K$78,7,FALSE)</f>
        <v>138</v>
      </c>
      <c r="H54" s="4">
        <f>VLOOKUP($A$10:$A$94,dt!$A$2:$K$78,8,FALSE)</f>
        <v>1730</v>
      </c>
      <c r="I54" s="4">
        <f>VLOOKUP($A$10:$A$94,dt!$A$2:$K$78,9,FALSE)</f>
        <v>34</v>
      </c>
      <c r="J54" s="4">
        <f>VLOOKUP($A$10:$A$94,dt!$A$2:$K$78,10,FALSE)</f>
        <v>1865</v>
      </c>
      <c r="K54" s="4">
        <f>VLOOKUP($A$10:$A$94,dt!$A$2:$K$78,11,FALSE)</f>
        <v>39</v>
      </c>
    </row>
    <row r="55" spans="1:11" ht="20.45" customHeight="1">
      <c r="A55" s="4" t="s">
        <v>55</v>
      </c>
      <c r="B55" s="4">
        <f>VLOOKUP($A$10:$A$94,dt!$A$2:$K$78,2,FALSE)</f>
        <v>6</v>
      </c>
      <c r="C55" s="4">
        <f>VLOOKUP($A$10:$A$94,dt!$A$2:$K$78,3,FALSE)</f>
        <v>4</v>
      </c>
      <c r="D55" s="4">
        <f>VLOOKUP($A$10:$A$94,dt!$A$2:$K$78,4,FALSE)</f>
        <v>63</v>
      </c>
      <c r="E55" s="4">
        <f>VLOOKUP($A$10:$A$94,dt!$A$2:$K$78,5,FALSE)</f>
        <v>76</v>
      </c>
      <c r="F55" s="4">
        <f>VLOOKUP($A$10:$A$94,dt!$A$2:$K$78,6,FALSE)</f>
        <v>102</v>
      </c>
      <c r="G55" s="4">
        <f>VLOOKUP($A$10:$A$94,dt!$A$2:$K$78,7,FALSE)</f>
        <v>25</v>
      </c>
      <c r="H55" s="4">
        <f>VLOOKUP($A$10:$A$94,dt!$A$2:$K$78,8,FALSE)</f>
        <v>266</v>
      </c>
      <c r="I55" s="4">
        <f>VLOOKUP($A$10:$A$94,dt!$A$2:$K$78,9,FALSE)</f>
        <v>22</v>
      </c>
      <c r="J55" s="4">
        <f>VLOOKUP($A$10:$A$94,dt!$A$2:$K$78,10,FALSE)</f>
        <v>272</v>
      </c>
      <c r="K55" s="4">
        <f>VLOOKUP($A$10:$A$94,dt!$A$2:$K$78,11,FALSE)</f>
        <v>22</v>
      </c>
    </row>
    <row r="56" spans="1:11" ht="20.45" customHeight="1">
      <c r="A56" s="4" t="s">
        <v>56</v>
      </c>
      <c r="B56" s="4">
        <f>VLOOKUP($A$10:$A$94,dt!$A$2:$K$78,2,FALSE)</f>
        <v>2</v>
      </c>
      <c r="C56" s="4">
        <f>VLOOKUP($A$10:$A$94,dt!$A$2:$K$78,3,FALSE)</f>
        <v>1</v>
      </c>
      <c r="D56" s="4">
        <f>VLOOKUP($A$10:$A$94,dt!$A$2:$K$78,4,FALSE)</f>
        <v>3</v>
      </c>
      <c r="E56" s="4">
        <f>VLOOKUP($A$10:$A$94,dt!$A$2:$K$78,5,FALSE)</f>
        <v>4</v>
      </c>
      <c r="F56" s="4">
        <f>VLOOKUP($A$10:$A$94,dt!$A$2:$K$78,6,FALSE)</f>
        <v>15</v>
      </c>
      <c r="G56" s="4">
        <f>VLOOKUP($A$10:$A$94,dt!$A$2:$K$78,7,FALSE)</f>
        <v>22</v>
      </c>
      <c r="H56" s="4">
        <f>VLOOKUP($A$10:$A$94,dt!$A$2:$K$78,8,FALSE)</f>
        <v>44</v>
      </c>
      <c r="I56" s="4">
        <f>VLOOKUP($A$10:$A$94,dt!$A$2:$K$78,9,FALSE)</f>
        <v>3</v>
      </c>
      <c r="J56" s="4">
        <f>VLOOKUP($A$10:$A$94,dt!$A$2:$K$78,10,FALSE)</f>
        <v>46</v>
      </c>
      <c r="K56" s="4">
        <f>VLOOKUP($A$10:$A$94,dt!$A$2:$K$78,11,FALSE)</f>
        <v>3</v>
      </c>
    </row>
    <row r="57" spans="1:11" ht="20.45" customHeight="1">
      <c r="A57" s="4" t="s">
        <v>57</v>
      </c>
      <c r="B57" s="4">
        <f>VLOOKUP($A$10:$A$94,dt!$A$2:$K$78,2,FALSE)</f>
        <v>20</v>
      </c>
      <c r="C57" s="4">
        <f>VLOOKUP($A$10:$A$94,dt!$A$2:$K$78,3,FALSE)</f>
        <v>6</v>
      </c>
      <c r="D57" s="4">
        <f>VLOOKUP($A$10:$A$94,dt!$A$2:$K$78,4,FALSE)</f>
        <v>43</v>
      </c>
      <c r="E57" s="4">
        <f>VLOOKUP($A$10:$A$94,dt!$A$2:$K$78,5,FALSE)</f>
        <v>27</v>
      </c>
      <c r="F57" s="4">
        <f>VLOOKUP($A$10:$A$94,dt!$A$2:$K$78,6,FALSE)</f>
        <v>71</v>
      </c>
      <c r="G57" s="4">
        <f>VLOOKUP($A$10:$A$94,dt!$A$2:$K$78,7,FALSE)</f>
        <v>15</v>
      </c>
      <c r="H57" s="4">
        <f>VLOOKUP($A$10:$A$94,dt!$A$2:$K$78,8,FALSE)</f>
        <v>156</v>
      </c>
      <c r="I57" s="4">
        <f>VLOOKUP($A$10:$A$94,dt!$A$2:$K$78,9,FALSE)</f>
        <v>12</v>
      </c>
      <c r="J57" s="4">
        <f>VLOOKUP($A$10:$A$94,dt!$A$2:$K$78,10,FALSE)</f>
        <v>176</v>
      </c>
      <c r="K57" s="4">
        <f>VLOOKUP($A$10:$A$94,dt!$A$2:$K$78,11,FALSE)</f>
        <v>12</v>
      </c>
    </row>
    <row r="58" spans="1:11" ht="20.45" customHeight="1">
      <c r="A58" s="4" t="s">
        <v>58</v>
      </c>
      <c r="B58" s="4">
        <f>VLOOKUP($A$10:$A$94,dt!$A$2:$K$78,2,FALSE)</f>
        <v>217</v>
      </c>
      <c r="C58" s="4">
        <f>VLOOKUP($A$10:$A$94,dt!$A$2:$K$78,3,FALSE)</f>
        <v>44</v>
      </c>
      <c r="D58" s="4">
        <f>VLOOKUP($A$10:$A$94,dt!$A$2:$K$78,4,FALSE)</f>
        <v>987</v>
      </c>
      <c r="E58" s="4">
        <f>VLOOKUP($A$10:$A$94,dt!$A$2:$K$78,5,FALSE)</f>
        <v>682</v>
      </c>
      <c r="F58" s="4">
        <f>VLOOKUP($A$10:$A$94,dt!$A$2:$K$78,6,FALSE)</f>
        <v>1299</v>
      </c>
      <c r="G58" s="4">
        <f>VLOOKUP($A$10:$A$94,dt!$A$2:$K$78,7,FALSE)</f>
        <v>226</v>
      </c>
      <c r="H58" s="4">
        <f>VLOOKUP($A$10:$A$94,dt!$A$2:$K$78,8,FALSE)</f>
        <v>3194</v>
      </c>
      <c r="I58" s="4">
        <f>VLOOKUP($A$10:$A$94,dt!$A$2:$K$78,9,FALSE)</f>
        <v>97</v>
      </c>
      <c r="J58" s="4">
        <f>VLOOKUP($A$10:$A$94,dt!$A$2:$K$78,10,FALSE)</f>
        <v>3411</v>
      </c>
      <c r="K58" s="4">
        <f>VLOOKUP($A$10:$A$94,dt!$A$2:$K$78,11,FALSE)</f>
        <v>99</v>
      </c>
    </row>
    <row r="59" spans="1:11" ht="20.45" customHeight="1">
      <c r="A59" s="4" t="s">
        <v>59</v>
      </c>
      <c r="B59" s="4">
        <f>VLOOKUP($A$10:$A$94,dt!$A$2:$K$78,2,FALSE)</f>
        <v>0</v>
      </c>
      <c r="C59" s="4">
        <f>VLOOKUP($A$10:$A$94,dt!$A$2:$K$78,3,FALSE)</f>
        <v>0</v>
      </c>
      <c r="D59" s="4">
        <f>VLOOKUP($A$10:$A$94,dt!$A$2:$K$78,4,FALSE)</f>
        <v>0</v>
      </c>
      <c r="E59" s="4">
        <f>VLOOKUP($A$10:$A$94,dt!$A$2:$K$78,5,FALSE)</f>
        <v>0</v>
      </c>
      <c r="F59" s="4">
        <f>VLOOKUP($A$10:$A$94,dt!$A$2:$K$78,6,FALSE)</f>
        <v>0</v>
      </c>
      <c r="G59" s="4">
        <f>VLOOKUP($A$10:$A$94,dt!$A$2:$K$78,7,FALSE)</f>
        <v>0</v>
      </c>
      <c r="H59" s="4">
        <f>VLOOKUP($A$10:$A$94,dt!$A$2:$K$78,8,FALSE)</f>
        <v>0</v>
      </c>
      <c r="I59" s="4">
        <f>VLOOKUP($A$10:$A$94,dt!$A$2:$K$78,9,FALSE)</f>
        <v>0</v>
      </c>
      <c r="J59" s="4">
        <f>VLOOKUP($A$10:$A$94,dt!$A$2:$K$78,10,FALSE)</f>
        <v>0</v>
      </c>
      <c r="K59" s="4">
        <f>VLOOKUP($A$10:$A$94,dt!$A$2:$K$78,11,FALSE)</f>
        <v>0</v>
      </c>
    </row>
    <row r="60" spans="1:11" ht="20.45" customHeight="1">
      <c r="A60" s="14" t="s">
        <v>10</v>
      </c>
      <c r="B60" s="2">
        <f t="shared" ref="B60" si="18">SUM(B61:B69)</f>
        <v>548</v>
      </c>
      <c r="C60" s="2">
        <f t="shared" ref="C60:K60" si="19">SUM(C61:C69)</f>
        <v>98</v>
      </c>
      <c r="D60" s="2">
        <f t="shared" si="19"/>
        <v>1523</v>
      </c>
      <c r="E60" s="2">
        <f t="shared" si="19"/>
        <v>1723</v>
      </c>
      <c r="F60" s="2">
        <f t="shared" si="19"/>
        <v>2625</v>
      </c>
      <c r="G60" s="2">
        <f t="shared" ref="G60:H60" si="20">SUM(G61:G69)</f>
        <v>597</v>
      </c>
      <c r="H60" s="2">
        <f t="shared" si="20"/>
        <v>6468</v>
      </c>
      <c r="I60" s="2">
        <f t="shared" si="19"/>
        <v>209</v>
      </c>
      <c r="J60" s="2">
        <f t="shared" si="19"/>
        <v>7016</v>
      </c>
      <c r="K60" s="2">
        <f t="shared" si="19"/>
        <v>225</v>
      </c>
    </row>
    <row r="61" spans="1:11" ht="20.45" customHeight="1">
      <c r="A61" s="4" t="s">
        <v>43</v>
      </c>
      <c r="B61" s="4">
        <f>VLOOKUP($A$10:$A$94,dt!$A$2:$K$78,2,FALSE)</f>
        <v>0</v>
      </c>
      <c r="C61" s="4">
        <f>VLOOKUP($A$10:$A$94,dt!$A$2:$K$78,3,FALSE)</f>
        <v>0</v>
      </c>
      <c r="D61" s="4">
        <f>VLOOKUP($A$10:$A$94,dt!$A$2:$K$78,4,FALSE)</f>
        <v>0</v>
      </c>
      <c r="E61" s="4">
        <f>VLOOKUP($A$10:$A$94,dt!$A$2:$K$78,5,FALSE)</f>
        <v>0</v>
      </c>
      <c r="F61" s="4">
        <f>VLOOKUP($A$10:$A$94,dt!$A$2:$K$78,6,FALSE)</f>
        <v>0</v>
      </c>
      <c r="G61" s="4">
        <f>VLOOKUP($A$10:$A$94,dt!$A$2:$K$78,7,FALSE)</f>
        <v>0</v>
      </c>
      <c r="H61" s="4">
        <f>VLOOKUP($A$10:$A$94,dt!$A$2:$K$78,8,FALSE)</f>
        <v>0</v>
      </c>
      <c r="I61" s="4">
        <f>VLOOKUP($A$10:$A$94,dt!$A$2:$K$78,9,FALSE)</f>
        <v>0</v>
      </c>
      <c r="J61" s="4">
        <f>VLOOKUP($A$10:$A$94,dt!$A$2:$K$78,10,FALSE)</f>
        <v>0</v>
      </c>
      <c r="K61" s="4">
        <f>VLOOKUP($A$10:$A$94,dt!$A$2:$K$78,11,FALSE)</f>
        <v>0</v>
      </c>
    </row>
    <row r="62" spans="1:11" ht="20.45" customHeight="1">
      <c r="A62" s="4" t="s">
        <v>44</v>
      </c>
      <c r="B62" s="4">
        <f>VLOOKUP($A$10:$A$94,dt!$A$2:$K$78,2,FALSE)</f>
        <v>64</v>
      </c>
      <c r="C62" s="4">
        <f>VLOOKUP($A$10:$A$94,dt!$A$2:$K$78,3,FALSE)</f>
        <v>15</v>
      </c>
      <c r="D62" s="4">
        <f>VLOOKUP($A$10:$A$94,dt!$A$2:$K$78,4,FALSE)</f>
        <v>201</v>
      </c>
      <c r="E62" s="4">
        <f>VLOOKUP($A$10:$A$94,dt!$A$2:$K$78,5,FALSE)</f>
        <v>268</v>
      </c>
      <c r="F62" s="4">
        <f>VLOOKUP($A$10:$A$94,dt!$A$2:$K$78,6,FALSE)</f>
        <v>486</v>
      </c>
      <c r="G62" s="4">
        <f>VLOOKUP($A$10:$A$94,dt!$A$2:$K$78,7,FALSE)</f>
        <v>86</v>
      </c>
      <c r="H62" s="4">
        <f>VLOOKUP($A$10:$A$94,dt!$A$2:$K$78,8,FALSE)</f>
        <v>1041</v>
      </c>
      <c r="I62" s="4">
        <f>VLOOKUP($A$10:$A$94,dt!$A$2:$K$78,9,FALSE)</f>
        <v>28</v>
      </c>
      <c r="J62" s="4">
        <f>VLOOKUP($A$10:$A$94,dt!$A$2:$K$78,10,FALSE)</f>
        <v>1105</v>
      </c>
      <c r="K62" s="4">
        <f>VLOOKUP($A$10:$A$94,dt!$A$2:$K$78,11,FALSE)</f>
        <v>31</v>
      </c>
    </row>
    <row r="63" spans="1:11" ht="20.45" customHeight="1">
      <c r="A63" s="4" t="s">
        <v>45</v>
      </c>
      <c r="B63" s="4">
        <f>VLOOKUP($A$10:$A$94,dt!$A$2:$K$78,2,FALSE)</f>
        <v>11</v>
      </c>
      <c r="C63" s="4">
        <f>VLOOKUP($A$10:$A$94,dt!$A$2:$K$78,3,FALSE)</f>
        <v>2</v>
      </c>
      <c r="D63" s="4">
        <f>VLOOKUP($A$10:$A$94,dt!$A$2:$K$78,4,FALSE)</f>
        <v>5</v>
      </c>
      <c r="E63" s="4">
        <f>VLOOKUP($A$10:$A$94,dt!$A$2:$K$78,5,FALSE)</f>
        <v>0</v>
      </c>
      <c r="F63" s="4">
        <f>VLOOKUP($A$10:$A$94,dt!$A$2:$K$78,6,FALSE)</f>
        <v>6</v>
      </c>
      <c r="G63" s="4">
        <f>VLOOKUP($A$10:$A$94,dt!$A$2:$K$78,7,FALSE)</f>
        <v>0</v>
      </c>
      <c r="H63" s="4">
        <f>VLOOKUP($A$10:$A$94,dt!$A$2:$K$78,8,FALSE)</f>
        <v>11</v>
      </c>
      <c r="I63" s="4">
        <f>VLOOKUP($A$10:$A$94,dt!$A$2:$K$78,9,FALSE)</f>
        <v>1</v>
      </c>
      <c r="J63" s="4">
        <f>VLOOKUP($A$10:$A$94,dt!$A$2:$K$78,10,FALSE)</f>
        <v>22</v>
      </c>
      <c r="K63" s="4">
        <f>VLOOKUP($A$10:$A$94,dt!$A$2:$K$78,11,FALSE)</f>
        <v>2</v>
      </c>
    </row>
    <row r="64" spans="1:11" ht="20.45" customHeight="1">
      <c r="A64" s="4" t="s">
        <v>46</v>
      </c>
      <c r="B64" s="4">
        <f>VLOOKUP($A$10:$A$94,dt!$A$2:$K$78,2,FALSE)</f>
        <v>12</v>
      </c>
      <c r="C64" s="4">
        <f>VLOOKUP($A$10:$A$94,dt!$A$2:$K$78,3,FALSE)</f>
        <v>3</v>
      </c>
      <c r="D64" s="4">
        <f>VLOOKUP($A$10:$A$94,dt!$A$2:$K$78,4,FALSE)</f>
        <v>28</v>
      </c>
      <c r="E64" s="4">
        <f>VLOOKUP($A$10:$A$94,dt!$A$2:$K$78,5,FALSE)</f>
        <v>78</v>
      </c>
      <c r="F64" s="4">
        <f>VLOOKUP($A$10:$A$94,dt!$A$2:$K$78,6,FALSE)</f>
        <v>52</v>
      </c>
      <c r="G64" s="4">
        <f>VLOOKUP($A$10:$A$94,dt!$A$2:$K$78,7,FALSE)</f>
        <v>20</v>
      </c>
      <c r="H64" s="4">
        <f>VLOOKUP($A$10:$A$94,dt!$A$2:$K$78,8,FALSE)</f>
        <v>178</v>
      </c>
      <c r="I64" s="4">
        <f>VLOOKUP($A$10:$A$94,dt!$A$2:$K$78,9,FALSE)</f>
        <v>8</v>
      </c>
      <c r="J64" s="4">
        <f>VLOOKUP($A$10:$A$94,dt!$A$2:$K$78,10,FALSE)</f>
        <v>190</v>
      </c>
      <c r="K64" s="4">
        <f>VLOOKUP($A$10:$A$94,dt!$A$2:$K$78,11,FALSE)</f>
        <v>8</v>
      </c>
    </row>
    <row r="65" spans="1:11" ht="20.45" customHeight="1">
      <c r="A65" s="4" t="s">
        <v>47</v>
      </c>
      <c r="B65" s="4">
        <f>VLOOKUP($A$10:$A$94,dt!$A$2:$K$78,2,FALSE)</f>
        <v>2</v>
      </c>
      <c r="C65" s="4">
        <f>VLOOKUP($A$10:$A$94,dt!$A$2:$K$78,3,FALSE)</f>
        <v>1</v>
      </c>
      <c r="D65" s="4">
        <f>VLOOKUP($A$10:$A$94,dt!$A$2:$K$78,4,FALSE)</f>
        <v>0</v>
      </c>
      <c r="E65" s="4">
        <f>VLOOKUP($A$10:$A$94,dt!$A$2:$K$78,5,FALSE)</f>
        <v>0</v>
      </c>
      <c r="F65" s="4">
        <f>VLOOKUP($A$10:$A$94,dt!$A$2:$K$78,6,FALSE)</f>
        <v>0</v>
      </c>
      <c r="G65" s="4">
        <f>VLOOKUP($A$10:$A$94,dt!$A$2:$K$78,7,FALSE)</f>
        <v>0</v>
      </c>
      <c r="H65" s="4">
        <f>VLOOKUP($A$10:$A$94,dt!$A$2:$K$78,8,FALSE)</f>
        <v>0</v>
      </c>
      <c r="I65" s="4">
        <f>VLOOKUP($A$10:$A$94,dt!$A$2:$K$78,9,FALSE)</f>
        <v>0</v>
      </c>
      <c r="J65" s="4">
        <f>VLOOKUP($A$10:$A$94,dt!$A$2:$K$78,10,FALSE)</f>
        <v>2</v>
      </c>
      <c r="K65" s="4">
        <f>VLOOKUP($A$10:$A$94,dt!$A$2:$K$78,11,FALSE)</f>
        <v>1</v>
      </c>
    </row>
    <row r="66" spans="1:11" ht="20.45" customHeight="1">
      <c r="A66" s="4" t="s">
        <v>48</v>
      </c>
      <c r="B66" s="4">
        <f>VLOOKUP($A$10:$A$94,dt!$A$2:$K$78,2,FALSE)</f>
        <v>199</v>
      </c>
      <c r="C66" s="4">
        <f>VLOOKUP($A$10:$A$94,dt!$A$2:$K$78,3,FALSE)</f>
        <v>24</v>
      </c>
      <c r="D66" s="4">
        <f>VLOOKUP($A$10:$A$94,dt!$A$2:$K$78,4,FALSE)</f>
        <v>699</v>
      </c>
      <c r="E66" s="4">
        <f>VLOOKUP($A$10:$A$94,dt!$A$2:$K$78,5,FALSE)</f>
        <v>716</v>
      </c>
      <c r="F66" s="4">
        <f>VLOOKUP($A$10:$A$94,dt!$A$2:$K$78,6,FALSE)</f>
        <v>1181</v>
      </c>
      <c r="G66" s="4">
        <f>VLOOKUP($A$10:$A$94,dt!$A$2:$K$78,7,FALSE)</f>
        <v>278</v>
      </c>
      <c r="H66" s="4">
        <f>VLOOKUP($A$10:$A$94,dt!$A$2:$K$78,8,FALSE)</f>
        <v>2874</v>
      </c>
      <c r="I66" s="4">
        <f>VLOOKUP($A$10:$A$94,dt!$A$2:$K$78,9,FALSE)</f>
        <v>87</v>
      </c>
      <c r="J66" s="4">
        <f>VLOOKUP($A$10:$A$94,dt!$A$2:$K$78,10,FALSE)</f>
        <v>3073</v>
      </c>
      <c r="K66" s="4">
        <f>VLOOKUP($A$10:$A$94,dt!$A$2:$K$78,11,FALSE)</f>
        <v>92</v>
      </c>
    </row>
    <row r="67" spans="1:11" ht="20.45" customHeight="1">
      <c r="A67" s="4" t="s">
        <v>49</v>
      </c>
      <c r="B67" s="4">
        <f>VLOOKUP($A$10:$A$94,dt!$A$2:$K$78,2,FALSE)</f>
        <v>16</v>
      </c>
      <c r="C67" s="4">
        <f>VLOOKUP($A$10:$A$94,dt!$A$2:$K$78,3,FALSE)</f>
        <v>4</v>
      </c>
      <c r="D67" s="4">
        <f>VLOOKUP($A$10:$A$94,dt!$A$2:$K$78,4,FALSE)</f>
        <v>119</v>
      </c>
      <c r="E67" s="4">
        <f>VLOOKUP($A$10:$A$94,dt!$A$2:$K$78,5,FALSE)</f>
        <v>76</v>
      </c>
      <c r="F67" s="4">
        <f>VLOOKUP($A$10:$A$94,dt!$A$2:$K$78,6,FALSE)</f>
        <v>94</v>
      </c>
      <c r="G67" s="4">
        <f>VLOOKUP($A$10:$A$94,dt!$A$2:$K$78,7,FALSE)</f>
        <v>5</v>
      </c>
      <c r="H67" s="4">
        <f>VLOOKUP($A$10:$A$94,dt!$A$2:$K$78,8,FALSE)</f>
        <v>294</v>
      </c>
      <c r="I67" s="4">
        <f>VLOOKUP($A$10:$A$94,dt!$A$2:$K$78,9,FALSE)</f>
        <v>8</v>
      </c>
      <c r="J67" s="4">
        <f>VLOOKUP($A$10:$A$94,dt!$A$2:$K$78,10,FALSE)</f>
        <v>310</v>
      </c>
      <c r="K67" s="4">
        <f>VLOOKUP($A$10:$A$94,dt!$A$2:$K$78,11,FALSE)</f>
        <v>10</v>
      </c>
    </row>
    <row r="68" spans="1:11" ht="20.45" customHeight="1">
      <c r="A68" s="4" t="s">
        <v>50</v>
      </c>
      <c r="B68" s="4">
        <f>VLOOKUP($A$10:$A$94,dt!$A$2:$K$78,2,FALSE)</f>
        <v>81</v>
      </c>
      <c r="C68" s="4">
        <f>VLOOKUP($A$10:$A$94,dt!$A$2:$K$78,3,FALSE)</f>
        <v>17</v>
      </c>
      <c r="D68" s="4">
        <f>VLOOKUP($A$10:$A$94,dt!$A$2:$K$78,4,FALSE)</f>
        <v>45</v>
      </c>
      <c r="E68" s="4">
        <f>VLOOKUP($A$10:$A$94,dt!$A$2:$K$78,5,FALSE)</f>
        <v>176</v>
      </c>
      <c r="F68" s="4">
        <f>VLOOKUP($A$10:$A$94,dt!$A$2:$K$78,6,FALSE)</f>
        <v>123</v>
      </c>
      <c r="G68" s="4">
        <f>VLOOKUP($A$10:$A$94,dt!$A$2:$K$78,7,FALSE)</f>
        <v>40</v>
      </c>
      <c r="H68" s="4">
        <f>VLOOKUP($A$10:$A$94,dt!$A$2:$K$78,8,FALSE)</f>
        <v>384</v>
      </c>
      <c r="I68" s="4">
        <f>VLOOKUP($A$10:$A$94,dt!$A$2:$K$78,9,FALSE)</f>
        <v>18</v>
      </c>
      <c r="J68" s="4">
        <f>VLOOKUP($A$10:$A$94,dt!$A$2:$K$78,10,FALSE)</f>
        <v>465</v>
      </c>
      <c r="K68" s="4">
        <f>VLOOKUP($A$10:$A$94,dt!$A$2:$K$78,11,FALSE)</f>
        <v>18</v>
      </c>
    </row>
    <row r="69" spans="1:11" ht="20.45" customHeight="1">
      <c r="A69" s="4" t="s">
        <v>51</v>
      </c>
      <c r="B69" s="4">
        <f>VLOOKUP($A$10:$A$94,dt!$A$2:$K$78,2,FALSE)</f>
        <v>163</v>
      </c>
      <c r="C69" s="4">
        <f>VLOOKUP($A$10:$A$94,dt!$A$2:$K$78,3,FALSE)</f>
        <v>32</v>
      </c>
      <c r="D69" s="4">
        <f>VLOOKUP($A$10:$A$94,dt!$A$2:$K$78,4,FALSE)</f>
        <v>426</v>
      </c>
      <c r="E69" s="4">
        <f>VLOOKUP($A$10:$A$94,dt!$A$2:$K$78,5,FALSE)</f>
        <v>409</v>
      </c>
      <c r="F69" s="4">
        <f>VLOOKUP($A$10:$A$94,dt!$A$2:$K$78,6,FALSE)</f>
        <v>683</v>
      </c>
      <c r="G69" s="4">
        <f>VLOOKUP($A$10:$A$94,dt!$A$2:$K$78,7,FALSE)</f>
        <v>168</v>
      </c>
      <c r="H69" s="4">
        <f>VLOOKUP($A$10:$A$94,dt!$A$2:$K$78,8,FALSE)</f>
        <v>1686</v>
      </c>
      <c r="I69" s="4">
        <f>VLOOKUP($A$10:$A$94,dt!$A$2:$K$78,9,FALSE)</f>
        <v>59</v>
      </c>
      <c r="J69" s="4">
        <f>VLOOKUP($A$10:$A$94,dt!$A$2:$K$78,10,FALSE)</f>
        <v>1849</v>
      </c>
      <c r="K69" s="4">
        <f>VLOOKUP($A$10:$A$94,dt!$A$2:$K$78,11,FALSE)</f>
        <v>63</v>
      </c>
    </row>
    <row r="70" spans="1:11" ht="20.45" customHeight="1">
      <c r="A70" s="14" t="s">
        <v>11</v>
      </c>
      <c r="B70" s="2">
        <f t="shared" ref="B70" si="21">SUM(B71:B78)</f>
        <v>13759</v>
      </c>
      <c r="C70" s="2">
        <f t="shared" ref="C70:K70" si="22">SUM(C71:C78)</f>
        <v>3088</v>
      </c>
      <c r="D70" s="2">
        <f t="shared" si="22"/>
        <v>29996</v>
      </c>
      <c r="E70" s="2">
        <f t="shared" si="22"/>
        <v>30123</v>
      </c>
      <c r="F70" s="2">
        <f t="shared" si="22"/>
        <v>66570</v>
      </c>
      <c r="G70" s="2">
        <f t="shared" ref="G70:H70" si="23">SUM(G71:G78)</f>
        <v>13123</v>
      </c>
      <c r="H70" s="2">
        <f t="shared" si="23"/>
        <v>139812</v>
      </c>
      <c r="I70" s="2">
        <f t="shared" si="22"/>
        <v>5157</v>
      </c>
      <c r="J70" s="2">
        <f t="shared" si="22"/>
        <v>153571</v>
      </c>
      <c r="K70" s="2">
        <f t="shared" si="22"/>
        <v>5371</v>
      </c>
    </row>
    <row r="71" spans="1:11" ht="20.45" customHeight="1">
      <c r="A71" s="4" t="s">
        <v>35</v>
      </c>
      <c r="B71" s="4">
        <f>VLOOKUP($A$10:$A$94,dt!$A$2:$K$78,2,FALSE)</f>
        <v>3844</v>
      </c>
      <c r="C71" s="4">
        <f>VLOOKUP($A$10:$A$94,dt!$A$2:$K$78,3,FALSE)</f>
        <v>851</v>
      </c>
      <c r="D71" s="4">
        <f>VLOOKUP($A$10:$A$94,dt!$A$2:$K$78,4,FALSE)</f>
        <v>10845</v>
      </c>
      <c r="E71" s="4">
        <f>VLOOKUP($A$10:$A$94,dt!$A$2:$K$78,5,FALSE)</f>
        <v>9373</v>
      </c>
      <c r="F71" s="4">
        <f>VLOOKUP($A$10:$A$94,dt!$A$2:$K$78,6,FALSE)</f>
        <v>19035</v>
      </c>
      <c r="G71" s="4">
        <f>VLOOKUP($A$10:$A$94,dt!$A$2:$K$78,7,FALSE)</f>
        <v>4190</v>
      </c>
      <c r="H71" s="4">
        <f>VLOOKUP($A$10:$A$94,dt!$A$2:$K$78,8,FALSE)</f>
        <v>43443</v>
      </c>
      <c r="I71" s="4">
        <f>VLOOKUP($A$10:$A$94,dt!$A$2:$K$78,9,FALSE)</f>
        <v>2109</v>
      </c>
      <c r="J71" s="4">
        <f>VLOOKUP($A$10:$A$94,dt!$A$2:$K$78,10,FALSE)</f>
        <v>47287</v>
      </c>
      <c r="K71" s="4">
        <f>VLOOKUP($A$10:$A$94,dt!$A$2:$K$78,11,FALSE)</f>
        <v>2199</v>
      </c>
    </row>
    <row r="72" spans="1:11" ht="20.45" customHeight="1">
      <c r="A72" s="4" t="s">
        <v>36</v>
      </c>
      <c r="B72" s="4">
        <f>VLOOKUP($A$10:$A$94,dt!$A$2:$K$78,2,FALSE)</f>
        <v>2842</v>
      </c>
      <c r="C72" s="4">
        <f>VLOOKUP($A$10:$A$94,dt!$A$2:$K$78,3,FALSE)</f>
        <v>667</v>
      </c>
      <c r="D72" s="4">
        <f>VLOOKUP($A$10:$A$94,dt!$A$2:$K$78,4,FALSE)</f>
        <v>5487</v>
      </c>
      <c r="E72" s="4">
        <f>VLOOKUP($A$10:$A$94,dt!$A$2:$K$78,5,FALSE)</f>
        <v>5990</v>
      </c>
      <c r="F72" s="4">
        <f>VLOOKUP($A$10:$A$94,dt!$A$2:$K$78,6,FALSE)</f>
        <v>14621</v>
      </c>
      <c r="G72" s="4">
        <f>VLOOKUP($A$10:$A$94,dt!$A$2:$K$78,7,FALSE)</f>
        <v>3718</v>
      </c>
      <c r="H72" s="4">
        <f>VLOOKUP($A$10:$A$94,dt!$A$2:$K$78,8,FALSE)</f>
        <v>29816</v>
      </c>
      <c r="I72" s="4">
        <f>VLOOKUP($A$10:$A$94,dt!$A$2:$K$78,9,FALSE)</f>
        <v>1078</v>
      </c>
      <c r="J72" s="4">
        <f>VLOOKUP($A$10:$A$94,dt!$A$2:$K$78,10,FALSE)</f>
        <v>32658</v>
      </c>
      <c r="K72" s="4">
        <f>VLOOKUP($A$10:$A$94,dt!$A$2:$K$78,11,FALSE)</f>
        <v>1151</v>
      </c>
    </row>
    <row r="73" spans="1:11" ht="20.45" customHeight="1">
      <c r="A73" s="4" t="s">
        <v>37</v>
      </c>
      <c r="B73" s="4">
        <f>VLOOKUP($A$10:$A$94,dt!$A$2:$K$78,2,FALSE)</f>
        <v>64</v>
      </c>
      <c r="C73" s="4">
        <f>VLOOKUP($A$10:$A$94,dt!$A$2:$K$78,3,FALSE)</f>
        <v>12</v>
      </c>
      <c r="D73" s="4">
        <f>VLOOKUP($A$10:$A$94,dt!$A$2:$K$78,4,FALSE)</f>
        <v>230</v>
      </c>
      <c r="E73" s="4">
        <f>VLOOKUP($A$10:$A$94,dt!$A$2:$K$78,5,FALSE)</f>
        <v>432</v>
      </c>
      <c r="F73" s="4">
        <f>VLOOKUP($A$10:$A$94,dt!$A$2:$K$78,6,FALSE)</f>
        <v>545</v>
      </c>
      <c r="G73" s="4">
        <f>VLOOKUP($A$10:$A$94,dt!$A$2:$K$78,7,FALSE)</f>
        <v>239</v>
      </c>
      <c r="H73" s="4">
        <f>VLOOKUP($A$10:$A$94,dt!$A$2:$K$78,8,FALSE)</f>
        <v>1446</v>
      </c>
      <c r="I73" s="4">
        <f>VLOOKUP($A$10:$A$94,dt!$A$2:$K$78,9,FALSE)</f>
        <v>23</v>
      </c>
      <c r="J73" s="4">
        <f>VLOOKUP($A$10:$A$94,dt!$A$2:$K$78,10,FALSE)</f>
        <v>1510</v>
      </c>
      <c r="K73" s="4">
        <f>VLOOKUP($A$10:$A$94,dt!$A$2:$K$78,11,FALSE)</f>
        <v>23</v>
      </c>
    </row>
    <row r="74" spans="1:11" ht="20.45" customHeight="1">
      <c r="A74" s="4" t="s">
        <v>38</v>
      </c>
      <c r="B74" s="4">
        <f>VLOOKUP($A$10:$A$94,dt!$A$2:$K$78,2,FALSE)</f>
        <v>3050</v>
      </c>
      <c r="C74" s="4">
        <f>VLOOKUP($A$10:$A$94,dt!$A$2:$K$78,3,FALSE)</f>
        <v>715</v>
      </c>
      <c r="D74" s="4">
        <f>VLOOKUP($A$10:$A$94,dt!$A$2:$K$78,4,FALSE)</f>
        <v>4733</v>
      </c>
      <c r="E74" s="4">
        <f>VLOOKUP($A$10:$A$94,dt!$A$2:$K$78,5,FALSE)</f>
        <v>4460</v>
      </c>
      <c r="F74" s="4">
        <f>VLOOKUP($A$10:$A$94,dt!$A$2:$K$78,6,FALSE)</f>
        <v>11580</v>
      </c>
      <c r="G74" s="4">
        <f>VLOOKUP($A$10:$A$94,dt!$A$2:$K$78,7,FALSE)</f>
        <v>659</v>
      </c>
      <c r="H74" s="4">
        <f>VLOOKUP($A$10:$A$94,dt!$A$2:$K$78,8,FALSE)</f>
        <v>21432</v>
      </c>
      <c r="I74" s="4">
        <f>VLOOKUP($A$10:$A$94,dt!$A$2:$K$78,9,FALSE)</f>
        <v>742</v>
      </c>
      <c r="J74" s="4">
        <f>VLOOKUP($A$10:$A$94,dt!$A$2:$K$78,10,FALSE)</f>
        <v>24482</v>
      </c>
      <c r="K74" s="4">
        <f>VLOOKUP($A$10:$A$94,dt!$A$2:$K$78,11,FALSE)</f>
        <v>770</v>
      </c>
    </row>
    <row r="75" spans="1:11" ht="20.45" customHeight="1">
      <c r="A75" s="4" t="s">
        <v>39</v>
      </c>
      <c r="B75" s="4">
        <f>VLOOKUP($A$10:$A$94,dt!$A$2:$K$78,2,FALSE)</f>
        <v>0</v>
      </c>
      <c r="C75" s="4">
        <f>VLOOKUP($A$10:$A$94,dt!$A$2:$K$78,3,FALSE)</f>
        <v>0</v>
      </c>
      <c r="D75" s="4">
        <f>VLOOKUP($A$10:$A$94,dt!$A$2:$K$78,4,FALSE)</f>
        <v>0</v>
      </c>
      <c r="E75" s="4">
        <f>VLOOKUP($A$10:$A$94,dt!$A$2:$K$78,5,FALSE)</f>
        <v>0</v>
      </c>
      <c r="F75" s="4">
        <f>VLOOKUP($A$10:$A$94,dt!$A$2:$K$78,6,FALSE)</f>
        <v>0</v>
      </c>
      <c r="G75" s="4">
        <f>VLOOKUP($A$10:$A$94,dt!$A$2:$K$78,7,FALSE)</f>
        <v>0</v>
      </c>
      <c r="H75" s="4">
        <f>VLOOKUP($A$10:$A$94,dt!$A$2:$K$78,8,FALSE)</f>
        <v>0</v>
      </c>
      <c r="I75" s="4">
        <f>VLOOKUP($A$10:$A$94,dt!$A$2:$K$78,9,FALSE)</f>
        <v>0</v>
      </c>
      <c r="J75" s="4">
        <f>VLOOKUP($A$10:$A$94,dt!$A$2:$K$78,10,FALSE)</f>
        <v>0</v>
      </c>
      <c r="K75" s="4">
        <f>VLOOKUP($A$10:$A$94,dt!$A$2:$K$78,11,FALSE)</f>
        <v>0</v>
      </c>
    </row>
    <row r="76" spans="1:11" ht="20.45" customHeight="1">
      <c r="A76" s="4" t="s">
        <v>40</v>
      </c>
      <c r="B76" s="4">
        <f>VLOOKUP($A$10:$A$94,dt!$A$2:$K$78,2,FALSE)</f>
        <v>0</v>
      </c>
      <c r="C76" s="4">
        <f>VLOOKUP($A$10:$A$94,dt!$A$2:$K$78,3,FALSE)</f>
        <v>0</v>
      </c>
      <c r="D76" s="4">
        <f>VLOOKUP($A$10:$A$94,dt!$A$2:$K$78,4,FALSE)</f>
        <v>0</v>
      </c>
      <c r="E76" s="4">
        <f>VLOOKUP($A$10:$A$94,dt!$A$2:$K$78,5,FALSE)</f>
        <v>0</v>
      </c>
      <c r="F76" s="4">
        <f>VLOOKUP($A$10:$A$94,dt!$A$2:$K$78,6,FALSE)</f>
        <v>0</v>
      </c>
      <c r="G76" s="4">
        <f>VLOOKUP($A$10:$A$94,dt!$A$2:$K$78,7,FALSE)</f>
        <v>0</v>
      </c>
      <c r="H76" s="4">
        <f>VLOOKUP($A$10:$A$94,dt!$A$2:$K$78,8,FALSE)</f>
        <v>0</v>
      </c>
      <c r="I76" s="4">
        <f>VLOOKUP($A$10:$A$94,dt!$A$2:$K$78,9,FALSE)</f>
        <v>0</v>
      </c>
      <c r="J76" s="4">
        <f>VLOOKUP($A$10:$A$94,dt!$A$2:$K$78,10,FALSE)</f>
        <v>0</v>
      </c>
      <c r="K76" s="4">
        <f>VLOOKUP($A$10:$A$94,dt!$A$2:$K$78,11,FALSE)</f>
        <v>0</v>
      </c>
    </row>
    <row r="77" spans="1:11" ht="20.45" customHeight="1">
      <c r="A77" s="4" t="s">
        <v>41</v>
      </c>
      <c r="B77" s="4">
        <f>VLOOKUP($A$10:$A$94,dt!$A$2:$K$78,2,FALSE)</f>
        <v>920</v>
      </c>
      <c r="C77" s="4">
        <f>VLOOKUP($A$10:$A$94,dt!$A$2:$K$78,3,FALSE)</f>
        <v>270</v>
      </c>
      <c r="D77" s="4">
        <f>VLOOKUP($A$10:$A$94,dt!$A$2:$K$78,4,FALSE)</f>
        <v>3113</v>
      </c>
      <c r="E77" s="4">
        <f>VLOOKUP($A$10:$A$94,dt!$A$2:$K$78,5,FALSE)</f>
        <v>2247</v>
      </c>
      <c r="F77" s="4">
        <f>VLOOKUP($A$10:$A$94,dt!$A$2:$K$78,6,FALSE)</f>
        <v>7079</v>
      </c>
      <c r="G77" s="4">
        <f>VLOOKUP($A$10:$A$94,dt!$A$2:$K$78,7,FALSE)</f>
        <v>1482</v>
      </c>
      <c r="H77" s="4">
        <f>VLOOKUP($A$10:$A$94,dt!$A$2:$K$78,8,FALSE)</f>
        <v>13921</v>
      </c>
      <c r="I77" s="4">
        <f>VLOOKUP($A$10:$A$94,dt!$A$2:$K$78,9,FALSE)</f>
        <v>411</v>
      </c>
      <c r="J77" s="4">
        <f>VLOOKUP($A$10:$A$94,dt!$A$2:$K$78,10,FALSE)</f>
        <v>14841</v>
      </c>
      <c r="K77" s="4">
        <f>VLOOKUP($A$10:$A$94,dt!$A$2:$K$78,11,FALSE)</f>
        <v>429</v>
      </c>
    </row>
    <row r="78" spans="1:11" ht="20.45" customHeight="1">
      <c r="A78" s="4" t="s">
        <v>42</v>
      </c>
      <c r="B78" s="4">
        <f>VLOOKUP($A$10:$A$94,dt!$A$2:$K$78,2,FALSE)</f>
        <v>3039</v>
      </c>
      <c r="C78" s="4">
        <f>VLOOKUP($A$10:$A$94,dt!$A$2:$K$78,3,FALSE)</f>
        <v>573</v>
      </c>
      <c r="D78" s="4">
        <f>VLOOKUP($A$10:$A$94,dt!$A$2:$K$78,4,FALSE)</f>
        <v>5588</v>
      </c>
      <c r="E78" s="4">
        <f>VLOOKUP($A$10:$A$94,dt!$A$2:$K$78,5,FALSE)</f>
        <v>7621</v>
      </c>
      <c r="F78" s="4">
        <f>VLOOKUP($A$10:$A$94,dt!$A$2:$K$78,6,FALSE)</f>
        <v>13710</v>
      </c>
      <c r="G78" s="4">
        <f>VLOOKUP($A$10:$A$94,dt!$A$2:$K$78,7,FALSE)</f>
        <v>2835</v>
      </c>
      <c r="H78" s="4">
        <f>VLOOKUP($A$10:$A$94,dt!$A$2:$K$78,8,FALSE)</f>
        <v>29754</v>
      </c>
      <c r="I78" s="4">
        <f>VLOOKUP($A$10:$A$94,dt!$A$2:$K$78,9,FALSE)</f>
        <v>794</v>
      </c>
      <c r="J78" s="4">
        <f>VLOOKUP($A$10:$A$94,dt!$A$2:$K$78,10,FALSE)</f>
        <v>32793</v>
      </c>
      <c r="K78" s="4">
        <f>VLOOKUP($A$10:$A$94,dt!$A$2:$K$78,11,FALSE)</f>
        <v>799</v>
      </c>
    </row>
    <row r="79" spans="1:11" ht="20.45" customHeight="1">
      <c r="A79" s="14" t="s">
        <v>12</v>
      </c>
      <c r="B79" s="2">
        <f t="shared" ref="B79" si="24">SUM(B80:B88)</f>
        <v>405</v>
      </c>
      <c r="C79" s="2">
        <f t="shared" ref="C79:K79" si="25">SUM(C80:C88)</f>
        <v>98</v>
      </c>
      <c r="D79" s="2">
        <f t="shared" si="25"/>
        <v>1073</v>
      </c>
      <c r="E79" s="2">
        <f t="shared" si="25"/>
        <v>1276</v>
      </c>
      <c r="F79" s="2">
        <f t="shared" si="25"/>
        <v>2281</v>
      </c>
      <c r="G79" s="2">
        <f t="shared" ref="G79:H79" si="26">SUM(G80:G88)</f>
        <v>582</v>
      </c>
      <c r="H79" s="2">
        <f t="shared" si="26"/>
        <v>5212</v>
      </c>
      <c r="I79" s="2">
        <f t="shared" si="25"/>
        <v>167</v>
      </c>
      <c r="J79" s="2">
        <f t="shared" si="25"/>
        <v>5617</v>
      </c>
      <c r="K79" s="2">
        <f t="shared" si="25"/>
        <v>182</v>
      </c>
    </row>
    <row r="80" spans="1:11" ht="20.45" customHeight="1">
      <c r="A80" s="4" t="s">
        <v>26</v>
      </c>
      <c r="B80" s="4">
        <f>VLOOKUP($A$10:$A$94,dt!$A$2:$K$78,2,FALSE)</f>
        <v>10</v>
      </c>
      <c r="C80" s="4">
        <f>VLOOKUP($A$10:$A$94,dt!$A$2:$K$78,3,FALSE)</f>
        <v>2</v>
      </c>
      <c r="D80" s="4">
        <f>VLOOKUP($A$10:$A$94,dt!$A$2:$K$78,4,FALSE)</f>
        <v>30</v>
      </c>
      <c r="E80" s="4">
        <f>VLOOKUP($A$10:$A$94,dt!$A$2:$K$78,5,FALSE)</f>
        <v>10</v>
      </c>
      <c r="F80" s="4">
        <f>VLOOKUP($A$10:$A$94,dt!$A$2:$K$78,6,FALSE)</f>
        <v>56</v>
      </c>
      <c r="G80" s="4">
        <f>VLOOKUP($A$10:$A$94,dt!$A$2:$K$78,7,FALSE)</f>
        <v>5</v>
      </c>
      <c r="H80" s="4">
        <f>VLOOKUP($A$10:$A$94,dt!$A$2:$K$78,8,FALSE)</f>
        <v>101</v>
      </c>
      <c r="I80" s="4">
        <f>VLOOKUP($A$10:$A$94,dt!$A$2:$K$78,9,FALSE)</f>
        <v>4</v>
      </c>
      <c r="J80" s="4">
        <f>VLOOKUP($A$10:$A$94,dt!$A$2:$K$78,10,FALSE)</f>
        <v>111</v>
      </c>
      <c r="K80" s="4">
        <f>VLOOKUP($A$10:$A$94,dt!$A$2:$K$78,11,FALSE)</f>
        <v>4</v>
      </c>
    </row>
    <row r="81" spans="1:11" ht="20.45" customHeight="1">
      <c r="A81" s="4" t="s">
        <v>27</v>
      </c>
      <c r="B81" s="4">
        <f>VLOOKUP($A$10:$A$94,dt!$A$2:$K$78,2,FALSE)</f>
        <v>0</v>
      </c>
      <c r="C81" s="4">
        <f>VLOOKUP($A$10:$A$94,dt!$A$2:$K$78,3,FALSE)</f>
        <v>0</v>
      </c>
      <c r="D81" s="4">
        <f>VLOOKUP($A$10:$A$94,dt!$A$2:$K$78,4,FALSE)</f>
        <v>0</v>
      </c>
      <c r="E81" s="4">
        <f>VLOOKUP($A$10:$A$94,dt!$A$2:$K$78,5,FALSE)</f>
        <v>0</v>
      </c>
      <c r="F81" s="4">
        <f>VLOOKUP($A$10:$A$94,dt!$A$2:$K$78,6,FALSE)</f>
        <v>0</v>
      </c>
      <c r="G81" s="4">
        <f>VLOOKUP($A$10:$A$94,dt!$A$2:$K$78,7,FALSE)</f>
        <v>0</v>
      </c>
      <c r="H81" s="4">
        <f>VLOOKUP($A$10:$A$94,dt!$A$2:$K$78,8,FALSE)</f>
        <v>0</v>
      </c>
      <c r="I81" s="4">
        <f>VLOOKUP($A$10:$A$94,dt!$A$2:$K$78,9,FALSE)</f>
        <v>0</v>
      </c>
      <c r="J81" s="4">
        <f>VLOOKUP($A$10:$A$94,dt!$A$2:$K$78,10,FALSE)</f>
        <v>0</v>
      </c>
      <c r="K81" s="4">
        <f>VLOOKUP($A$10:$A$94,dt!$A$2:$K$78,11,FALSE)</f>
        <v>0</v>
      </c>
    </row>
    <row r="82" spans="1:11" ht="20.45" customHeight="1">
      <c r="A82" s="4" t="s">
        <v>28</v>
      </c>
      <c r="B82" s="4">
        <f>VLOOKUP($A$10:$A$94,dt!$A$2:$K$78,2,FALSE)</f>
        <v>0</v>
      </c>
      <c r="C82" s="4">
        <f>VLOOKUP($A$10:$A$94,dt!$A$2:$K$78,3,FALSE)</f>
        <v>0</v>
      </c>
      <c r="D82" s="4">
        <f>VLOOKUP($A$10:$A$94,dt!$A$2:$K$78,4,FALSE)</f>
        <v>0</v>
      </c>
      <c r="E82" s="4">
        <f>VLOOKUP($A$10:$A$94,dt!$A$2:$K$78,5,FALSE)</f>
        <v>0</v>
      </c>
      <c r="F82" s="4">
        <f>VLOOKUP($A$10:$A$94,dt!$A$2:$K$78,6,FALSE)</f>
        <v>0</v>
      </c>
      <c r="G82" s="4">
        <f>VLOOKUP($A$10:$A$94,dt!$A$2:$K$78,7,FALSE)</f>
        <v>0</v>
      </c>
      <c r="H82" s="4">
        <f>VLOOKUP($A$10:$A$94,dt!$A$2:$K$78,8,FALSE)</f>
        <v>0</v>
      </c>
      <c r="I82" s="4">
        <f>VLOOKUP($A$10:$A$94,dt!$A$2:$K$78,9,FALSE)</f>
        <v>0</v>
      </c>
      <c r="J82" s="4">
        <f>VLOOKUP($A$10:$A$94,dt!$A$2:$K$78,10,FALSE)</f>
        <v>0</v>
      </c>
      <c r="K82" s="4">
        <f>VLOOKUP($A$10:$A$94,dt!$A$2:$K$78,11,FALSE)</f>
        <v>0</v>
      </c>
    </row>
    <row r="83" spans="1:11" ht="20.45" customHeight="1">
      <c r="A83" s="4" t="s">
        <v>29</v>
      </c>
      <c r="B83" s="4">
        <f>VLOOKUP($A$10:$A$94,dt!$A$2:$K$78,2,FALSE)</f>
        <v>0</v>
      </c>
      <c r="C83" s="4">
        <f>VLOOKUP($A$10:$A$94,dt!$A$2:$K$78,3,FALSE)</f>
        <v>0</v>
      </c>
      <c r="D83" s="4">
        <f>VLOOKUP($A$10:$A$94,dt!$A$2:$K$78,4,FALSE)</f>
        <v>0</v>
      </c>
      <c r="E83" s="4">
        <f>VLOOKUP($A$10:$A$94,dt!$A$2:$K$78,5,FALSE)</f>
        <v>0</v>
      </c>
      <c r="F83" s="4">
        <f>VLOOKUP($A$10:$A$94,dt!$A$2:$K$78,6,FALSE)</f>
        <v>0</v>
      </c>
      <c r="G83" s="4">
        <f>VLOOKUP($A$10:$A$94,dt!$A$2:$K$78,7,FALSE)</f>
        <v>0</v>
      </c>
      <c r="H83" s="4">
        <f>VLOOKUP($A$10:$A$94,dt!$A$2:$K$78,8,FALSE)</f>
        <v>0</v>
      </c>
      <c r="I83" s="4">
        <f>VLOOKUP($A$10:$A$94,dt!$A$2:$K$78,9,FALSE)</f>
        <v>0</v>
      </c>
      <c r="J83" s="4">
        <f>VLOOKUP($A$10:$A$94,dt!$A$2:$K$78,10,FALSE)</f>
        <v>0</v>
      </c>
      <c r="K83" s="4">
        <f>VLOOKUP($A$10:$A$94,dt!$A$2:$K$78,11,FALSE)</f>
        <v>0</v>
      </c>
    </row>
    <row r="84" spans="1:11" ht="20.45" customHeight="1">
      <c r="A84" s="4" t="s">
        <v>30</v>
      </c>
      <c r="B84" s="4">
        <f>VLOOKUP($A$10:$A$94,dt!$A$2:$K$78,2,FALSE)</f>
        <v>0</v>
      </c>
      <c r="C84" s="4">
        <f>VLOOKUP($A$10:$A$94,dt!$A$2:$K$78,3,FALSE)</f>
        <v>0</v>
      </c>
      <c r="D84" s="4">
        <f>VLOOKUP($A$10:$A$94,dt!$A$2:$K$78,4,FALSE)</f>
        <v>0</v>
      </c>
      <c r="E84" s="4">
        <f>VLOOKUP($A$10:$A$94,dt!$A$2:$K$78,5,FALSE)</f>
        <v>0</v>
      </c>
      <c r="F84" s="4">
        <f>VLOOKUP($A$10:$A$94,dt!$A$2:$K$78,6,FALSE)</f>
        <v>0</v>
      </c>
      <c r="G84" s="4">
        <f>VLOOKUP($A$10:$A$94,dt!$A$2:$K$78,7,FALSE)</f>
        <v>0</v>
      </c>
      <c r="H84" s="4">
        <f>VLOOKUP($A$10:$A$94,dt!$A$2:$K$78,8,FALSE)</f>
        <v>0</v>
      </c>
      <c r="I84" s="4">
        <f>VLOOKUP($A$10:$A$94,dt!$A$2:$K$78,9,FALSE)</f>
        <v>0</v>
      </c>
      <c r="J84" s="4">
        <f>VLOOKUP($A$10:$A$94,dt!$A$2:$K$78,10,FALSE)</f>
        <v>0</v>
      </c>
      <c r="K84" s="4">
        <f>VLOOKUP($A$10:$A$94,dt!$A$2:$K$78,11,FALSE)</f>
        <v>0</v>
      </c>
    </row>
    <row r="85" spans="1:11" ht="20.45" customHeight="1">
      <c r="A85" s="4" t="s">
        <v>31</v>
      </c>
      <c r="B85" s="4">
        <f>VLOOKUP($A$10:$A$94,dt!$A$2:$K$78,2,FALSE)</f>
        <v>0</v>
      </c>
      <c r="C85" s="4">
        <f>VLOOKUP($A$10:$A$94,dt!$A$2:$K$78,3,FALSE)</f>
        <v>0</v>
      </c>
      <c r="D85" s="4">
        <f>VLOOKUP($A$10:$A$94,dt!$A$2:$K$78,4,FALSE)</f>
        <v>0</v>
      </c>
      <c r="E85" s="4">
        <f>VLOOKUP($A$10:$A$94,dt!$A$2:$K$78,5,FALSE)</f>
        <v>0</v>
      </c>
      <c r="F85" s="4">
        <f>VLOOKUP($A$10:$A$94,dt!$A$2:$K$78,6,FALSE)</f>
        <v>0</v>
      </c>
      <c r="G85" s="4">
        <f>VLOOKUP($A$10:$A$94,dt!$A$2:$K$78,7,FALSE)</f>
        <v>0</v>
      </c>
      <c r="H85" s="4">
        <f>VLOOKUP($A$10:$A$94,dt!$A$2:$K$78,8,FALSE)</f>
        <v>0</v>
      </c>
      <c r="I85" s="4">
        <f>VLOOKUP($A$10:$A$94,dt!$A$2:$K$78,9,FALSE)</f>
        <v>0</v>
      </c>
      <c r="J85" s="4">
        <f>VLOOKUP($A$10:$A$94,dt!$A$2:$K$78,10,FALSE)</f>
        <v>0</v>
      </c>
      <c r="K85" s="4">
        <f>VLOOKUP($A$10:$A$94,dt!$A$2:$K$78,11,FALSE)</f>
        <v>0</v>
      </c>
    </row>
    <row r="86" spans="1:11" ht="20.45" customHeight="1">
      <c r="A86" s="4" t="s">
        <v>32</v>
      </c>
      <c r="B86" s="4">
        <f>VLOOKUP($A$10:$A$94,dt!$A$2:$K$78,2,FALSE)</f>
        <v>136</v>
      </c>
      <c r="C86" s="4">
        <f>VLOOKUP($A$10:$A$94,dt!$A$2:$K$78,3,FALSE)</f>
        <v>21</v>
      </c>
      <c r="D86" s="4">
        <f>VLOOKUP($A$10:$A$94,dt!$A$2:$K$78,4,FALSE)</f>
        <v>210</v>
      </c>
      <c r="E86" s="4">
        <f>VLOOKUP($A$10:$A$94,dt!$A$2:$K$78,5,FALSE)</f>
        <v>159</v>
      </c>
      <c r="F86" s="4">
        <f>VLOOKUP($A$10:$A$94,dt!$A$2:$K$78,6,FALSE)</f>
        <v>448</v>
      </c>
      <c r="G86" s="4">
        <f>VLOOKUP($A$10:$A$94,dt!$A$2:$K$78,7,FALSE)</f>
        <v>125</v>
      </c>
      <c r="H86" s="4">
        <f>VLOOKUP($A$10:$A$94,dt!$A$2:$K$78,8,FALSE)</f>
        <v>942</v>
      </c>
      <c r="I86" s="4">
        <f>VLOOKUP($A$10:$A$94,dt!$A$2:$K$78,9,FALSE)</f>
        <v>25</v>
      </c>
      <c r="J86" s="4">
        <f>VLOOKUP($A$10:$A$94,dt!$A$2:$K$78,10,FALSE)</f>
        <v>1078</v>
      </c>
      <c r="K86" s="4">
        <f>VLOOKUP($A$10:$A$94,dt!$A$2:$K$78,11,FALSE)</f>
        <v>29</v>
      </c>
    </row>
    <row r="87" spans="1:11" ht="20.45" customHeight="1">
      <c r="A87" s="4" t="s">
        <v>33</v>
      </c>
      <c r="B87" s="4">
        <f>VLOOKUP($A$10:$A$94,dt!$A$2:$K$78,2,FALSE)</f>
        <v>0</v>
      </c>
      <c r="C87" s="4">
        <f>VLOOKUP($A$10:$A$94,dt!$A$2:$K$78,3,FALSE)</f>
        <v>0</v>
      </c>
      <c r="D87" s="4">
        <f>VLOOKUP($A$10:$A$94,dt!$A$2:$K$78,4,FALSE)</f>
        <v>0</v>
      </c>
      <c r="E87" s="4">
        <f>VLOOKUP($A$10:$A$94,dt!$A$2:$K$78,5,FALSE)</f>
        <v>0</v>
      </c>
      <c r="F87" s="4">
        <f>VLOOKUP($A$10:$A$94,dt!$A$2:$K$78,6,FALSE)</f>
        <v>0</v>
      </c>
      <c r="G87" s="4">
        <f>VLOOKUP($A$10:$A$94,dt!$A$2:$K$78,7,FALSE)</f>
        <v>0</v>
      </c>
      <c r="H87" s="4">
        <f>VLOOKUP($A$10:$A$94,dt!$A$2:$K$78,8,FALSE)</f>
        <v>0</v>
      </c>
      <c r="I87" s="4">
        <f>VLOOKUP($A$10:$A$94,dt!$A$2:$K$78,9,FALSE)</f>
        <v>0</v>
      </c>
      <c r="J87" s="4">
        <f>VLOOKUP($A$10:$A$94,dt!$A$2:$K$78,10,FALSE)</f>
        <v>0</v>
      </c>
      <c r="K87" s="4">
        <f>VLOOKUP($A$10:$A$94,dt!$A$2:$K$78,11,FALSE)</f>
        <v>0</v>
      </c>
    </row>
    <row r="88" spans="1:11" ht="20.45" customHeight="1">
      <c r="A88" s="4" t="s">
        <v>34</v>
      </c>
      <c r="B88" s="4">
        <f>VLOOKUP($A$10:$A$94,dt!$A$2:$K$78,2,FALSE)</f>
        <v>259</v>
      </c>
      <c r="C88" s="4">
        <f>VLOOKUP($A$10:$A$94,dt!$A$2:$K$78,3,FALSE)</f>
        <v>75</v>
      </c>
      <c r="D88" s="4">
        <f>VLOOKUP($A$10:$A$94,dt!$A$2:$K$78,4,FALSE)</f>
        <v>833</v>
      </c>
      <c r="E88" s="4">
        <f>VLOOKUP($A$10:$A$94,dt!$A$2:$K$78,5,FALSE)</f>
        <v>1107</v>
      </c>
      <c r="F88" s="4">
        <f>VLOOKUP($A$10:$A$94,dt!$A$2:$K$78,6,FALSE)</f>
        <v>1777</v>
      </c>
      <c r="G88" s="4">
        <f>VLOOKUP($A$10:$A$94,dt!$A$2:$K$78,7,FALSE)</f>
        <v>452</v>
      </c>
      <c r="H88" s="4">
        <f>VLOOKUP($A$10:$A$94,dt!$A$2:$K$78,8,FALSE)</f>
        <v>4169</v>
      </c>
      <c r="I88" s="4">
        <f>VLOOKUP($A$10:$A$94,dt!$A$2:$K$78,9,FALSE)</f>
        <v>138</v>
      </c>
      <c r="J88" s="4">
        <f>VLOOKUP($A$10:$A$94,dt!$A$2:$K$78,10,FALSE)</f>
        <v>4428</v>
      </c>
      <c r="K88" s="4">
        <f>VLOOKUP($A$10:$A$94,dt!$A$2:$K$78,11,FALSE)</f>
        <v>149</v>
      </c>
    </row>
    <row r="89" spans="1:11" ht="20.45" customHeight="1">
      <c r="A89" s="14" t="s">
        <v>13</v>
      </c>
      <c r="B89" s="2">
        <f t="shared" ref="B89" si="27">SUM(B90:B94)</f>
        <v>59</v>
      </c>
      <c r="C89" s="2">
        <f t="shared" ref="C89:K89" si="28">SUM(C90:C94)</f>
        <v>10</v>
      </c>
      <c r="D89" s="2">
        <f t="shared" si="28"/>
        <v>200</v>
      </c>
      <c r="E89" s="2">
        <f t="shared" si="28"/>
        <v>240</v>
      </c>
      <c r="F89" s="2">
        <f t="shared" si="28"/>
        <v>719</v>
      </c>
      <c r="G89" s="2">
        <f t="shared" ref="G89:H89" si="29">SUM(G90:G94)</f>
        <v>76</v>
      </c>
      <c r="H89" s="2">
        <f t="shared" si="29"/>
        <v>1235</v>
      </c>
      <c r="I89" s="2">
        <f t="shared" si="28"/>
        <v>15</v>
      </c>
      <c r="J89" s="2">
        <f t="shared" si="28"/>
        <v>1294</v>
      </c>
      <c r="K89" s="2">
        <f t="shared" si="28"/>
        <v>16</v>
      </c>
    </row>
    <row r="90" spans="1:11" ht="20.45" customHeight="1">
      <c r="A90" s="4" t="s">
        <v>21</v>
      </c>
      <c r="B90" s="4">
        <f>VLOOKUP($A$10:$A$94,dt!$A$2:$K$78,2,FALSE)</f>
        <v>55</v>
      </c>
      <c r="C90" s="4">
        <f>VLOOKUP($A$10:$A$94,dt!$A$2:$K$78,3,FALSE)</f>
        <v>8</v>
      </c>
      <c r="D90" s="4">
        <f>VLOOKUP($A$10:$A$94,dt!$A$2:$K$78,4,FALSE)</f>
        <v>182</v>
      </c>
      <c r="E90" s="4">
        <f>VLOOKUP($A$10:$A$94,dt!$A$2:$K$78,5,FALSE)</f>
        <v>208</v>
      </c>
      <c r="F90" s="4">
        <f>VLOOKUP($A$10:$A$94,dt!$A$2:$K$78,6,FALSE)</f>
        <v>691</v>
      </c>
      <c r="G90" s="4">
        <f>VLOOKUP($A$10:$A$94,dt!$A$2:$K$78,7,FALSE)</f>
        <v>76</v>
      </c>
      <c r="H90" s="4">
        <f>VLOOKUP($A$10:$A$94,dt!$A$2:$K$78,8,FALSE)</f>
        <v>1157</v>
      </c>
      <c r="I90" s="4">
        <f>VLOOKUP($A$10:$A$94,dt!$A$2:$K$78,9,FALSE)</f>
        <v>13</v>
      </c>
      <c r="J90" s="4">
        <f>VLOOKUP($A$10:$A$94,dt!$A$2:$K$78,10,FALSE)</f>
        <v>1212</v>
      </c>
      <c r="K90" s="4">
        <f>VLOOKUP($A$10:$A$94,dt!$A$2:$K$78,11,FALSE)</f>
        <v>13</v>
      </c>
    </row>
    <row r="91" spans="1:11" ht="20.45" customHeight="1">
      <c r="A91" s="4" t="s">
        <v>22</v>
      </c>
      <c r="B91" s="4">
        <f>VLOOKUP($A$10:$A$94,dt!$A$2:$K$78,2,FALSE)</f>
        <v>0</v>
      </c>
      <c r="C91" s="4">
        <f>VLOOKUP($A$10:$A$94,dt!$A$2:$K$78,3,FALSE)</f>
        <v>0</v>
      </c>
      <c r="D91" s="4">
        <f>VLOOKUP($A$10:$A$94,dt!$A$2:$K$78,4,FALSE)</f>
        <v>0</v>
      </c>
      <c r="E91" s="4">
        <f>VLOOKUP($A$10:$A$94,dt!$A$2:$K$78,5,FALSE)</f>
        <v>0</v>
      </c>
      <c r="F91" s="4">
        <f>VLOOKUP($A$10:$A$94,dt!$A$2:$K$78,6,FALSE)</f>
        <v>0</v>
      </c>
      <c r="G91" s="4">
        <f>VLOOKUP($A$10:$A$94,dt!$A$2:$K$78,7,FALSE)</f>
        <v>0</v>
      </c>
      <c r="H91" s="4">
        <f>VLOOKUP($A$10:$A$94,dt!$A$2:$K$78,8,FALSE)</f>
        <v>0</v>
      </c>
      <c r="I91" s="4">
        <f>VLOOKUP($A$10:$A$94,dt!$A$2:$K$78,9,FALSE)</f>
        <v>0</v>
      </c>
      <c r="J91" s="4">
        <f>VLOOKUP($A$10:$A$94,dt!$A$2:$K$78,10,FALSE)</f>
        <v>0</v>
      </c>
      <c r="K91" s="4">
        <f>VLOOKUP($A$10:$A$94,dt!$A$2:$K$78,11,FALSE)</f>
        <v>0</v>
      </c>
    </row>
    <row r="92" spans="1:11" ht="20.45" customHeight="1">
      <c r="A92" s="4" t="s">
        <v>23</v>
      </c>
      <c r="B92" s="4">
        <f>VLOOKUP($A$10:$A$94,dt!$A$2:$K$78,2,FALSE)</f>
        <v>1</v>
      </c>
      <c r="C92" s="4">
        <f>VLOOKUP($A$10:$A$94,dt!$A$2:$K$78,3,FALSE)</f>
        <v>1</v>
      </c>
      <c r="D92" s="4">
        <f>VLOOKUP($A$10:$A$94,dt!$A$2:$K$78,4,FALSE)</f>
        <v>18</v>
      </c>
      <c r="E92" s="4">
        <f>VLOOKUP($A$10:$A$94,dt!$A$2:$K$78,5,FALSE)</f>
        <v>21</v>
      </c>
      <c r="F92" s="4">
        <f>VLOOKUP($A$10:$A$94,dt!$A$2:$K$78,6,FALSE)</f>
        <v>28</v>
      </c>
      <c r="G92" s="4">
        <f>VLOOKUP($A$10:$A$94,dt!$A$2:$K$78,7,FALSE)</f>
        <v>0</v>
      </c>
      <c r="H92" s="4">
        <f>VLOOKUP($A$10:$A$94,dt!$A$2:$K$78,8,FALSE)</f>
        <v>67</v>
      </c>
      <c r="I92" s="4">
        <f>VLOOKUP($A$10:$A$94,dt!$A$2:$K$78,9,FALSE)</f>
        <v>1</v>
      </c>
      <c r="J92" s="4">
        <f>VLOOKUP($A$10:$A$94,dt!$A$2:$K$78,10,FALSE)</f>
        <v>68</v>
      </c>
      <c r="K92" s="4">
        <f>VLOOKUP($A$10:$A$94,dt!$A$2:$K$78,11,FALSE)</f>
        <v>1</v>
      </c>
    </row>
    <row r="93" spans="1:11" ht="20.45" customHeight="1">
      <c r="A93" s="4" t="s">
        <v>24</v>
      </c>
      <c r="B93" s="4">
        <f>VLOOKUP($A$10:$A$94,dt!$A$2:$K$78,2,FALSE)</f>
        <v>0</v>
      </c>
      <c r="C93" s="4">
        <f>VLOOKUP($A$10:$A$94,dt!$A$2:$K$78,3,FALSE)</f>
        <v>0</v>
      </c>
      <c r="D93" s="4">
        <f>VLOOKUP($A$10:$A$94,dt!$A$2:$K$78,4,FALSE)</f>
        <v>0</v>
      </c>
      <c r="E93" s="4">
        <f>VLOOKUP($A$10:$A$94,dt!$A$2:$K$78,5,FALSE)</f>
        <v>11</v>
      </c>
      <c r="F93" s="4">
        <f>VLOOKUP($A$10:$A$94,dt!$A$2:$K$78,6,FALSE)</f>
        <v>0</v>
      </c>
      <c r="G93" s="4">
        <f>VLOOKUP($A$10:$A$94,dt!$A$2:$K$78,7,FALSE)</f>
        <v>0</v>
      </c>
      <c r="H93" s="4">
        <f>VLOOKUP($A$10:$A$94,dt!$A$2:$K$78,8,FALSE)</f>
        <v>11</v>
      </c>
      <c r="I93" s="4">
        <f>VLOOKUP($A$10:$A$94,dt!$A$2:$K$78,9,FALSE)</f>
        <v>1</v>
      </c>
      <c r="J93" s="4">
        <f>VLOOKUP($A$10:$A$94,dt!$A$2:$K$78,10,FALSE)</f>
        <v>11</v>
      </c>
      <c r="K93" s="4">
        <f>VLOOKUP($A$10:$A$94,dt!$A$2:$K$78,11,FALSE)</f>
        <v>1</v>
      </c>
    </row>
    <row r="94" spans="1:11" ht="20.45" customHeight="1">
      <c r="A94" s="4" t="s">
        <v>25</v>
      </c>
      <c r="B94" s="4">
        <f>VLOOKUP($A$10:$A$94,dt!$A$2:$K$78,2,FALSE)</f>
        <v>3</v>
      </c>
      <c r="C94" s="4">
        <f>VLOOKUP($A$10:$A$94,dt!$A$2:$K$78,3,FALSE)</f>
        <v>1</v>
      </c>
      <c r="D94" s="4">
        <f>VLOOKUP($A$10:$A$94,dt!$A$2:$K$78,4,FALSE)</f>
        <v>0</v>
      </c>
      <c r="E94" s="4">
        <f>VLOOKUP($A$10:$A$94,dt!$A$2:$K$78,5,FALSE)</f>
        <v>0</v>
      </c>
      <c r="F94" s="4">
        <f>VLOOKUP($A$10:$A$94,dt!$A$2:$K$78,6,FALSE)</f>
        <v>0</v>
      </c>
      <c r="G94" s="4">
        <f>VLOOKUP($A$10:$A$94,dt!$A$2:$K$78,7,FALSE)</f>
        <v>0</v>
      </c>
      <c r="H94" s="4">
        <f>VLOOKUP($A$10:$A$94,dt!$A$2:$K$78,8,FALSE)</f>
        <v>0</v>
      </c>
      <c r="I94" s="4">
        <f>VLOOKUP($A$10:$A$94,dt!$A$2:$K$78,9,FALSE)</f>
        <v>0</v>
      </c>
      <c r="J94" s="4">
        <f>VLOOKUP($A$10:$A$94,dt!$A$2:$K$78,10,FALSE)</f>
        <v>3</v>
      </c>
      <c r="K94" s="4">
        <f>VLOOKUP($A$10:$A$94,dt!$A$2:$K$78,11,FALSE)</f>
        <v>1</v>
      </c>
    </row>
    <row r="95" spans="1:11" ht="20.45" customHeight="1"/>
    <row r="96" spans="1:11" ht="20.45" customHeight="1">
      <c r="A96" s="5" t="s">
        <v>14</v>
      </c>
      <c r="B96" s="6" t="s">
        <v>15</v>
      </c>
    </row>
    <row r="97" spans="1:2" ht="20.45" customHeight="1">
      <c r="A97" s="7" t="s">
        <v>16</v>
      </c>
      <c r="B97" s="8" t="s">
        <v>17</v>
      </c>
    </row>
  </sheetData>
  <sheetProtection algorithmName="SHA-512" hashValue="vRRyOaUzETejJmAP8FWRvYVbO/gnSEPZy6D7dSABzy2ygMV6XgCAWYwd8G680jkEhb63TnBBmAdu+Sp5XeMOKw==" saltValue="JIvcOicoUFirH/C1T6UieQ==" spinCount="100000" sheet="1" objects="1" scenarios="1"/>
  <mergeCells count="14">
    <mergeCell ref="B3:K3"/>
    <mergeCell ref="A3:A7"/>
    <mergeCell ref="D4:I4"/>
    <mergeCell ref="H5:I5"/>
    <mergeCell ref="D5:D7"/>
    <mergeCell ref="E5:E7"/>
    <mergeCell ref="F5:F7"/>
    <mergeCell ref="G5:G7"/>
    <mergeCell ref="B5:B7"/>
    <mergeCell ref="C5:C7"/>
    <mergeCell ref="B4:C4"/>
    <mergeCell ref="J4:K4"/>
    <mergeCell ref="J5:J7"/>
    <mergeCell ref="K5:K7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1" fitToWidth="0" fitToHeight="0" orientation="portrait" r:id="rId1"/>
  <rowBreaks count="2" manualBreakCount="2">
    <brk id="46" max="16383" man="1"/>
    <brk id="85" max="16383" man="1"/>
  </rowBreaks>
  <ignoredErrors>
    <ignoredError sqref="B19:K19 B29:K29 B38:K38 B51:K51 B60:K60 B70:K70 B79:K79 B89:K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dt</vt:lpstr>
      <vt:lpstr>โคนม</vt:lpstr>
      <vt:lpstr>โคนม!Print_Area</vt:lpstr>
      <vt:lpstr>โคนม!Print_Titles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2023-08-10T03:58:52Z</cp:lastPrinted>
  <dcterms:created xsi:type="dcterms:W3CDTF">2018-05-22T07:09:07Z</dcterms:created>
  <dcterms:modified xsi:type="dcterms:W3CDTF">2023-10-05T03:28:38Z</dcterms:modified>
</cp:coreProperties>
</file>