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020" firstSheet="1" activeTab="1"/>
  </bookViews>
  <sheets>
    <sheet name="dt" sheetId="5" state="hidden" r:id="rId1"/>
    <sheet name="กระบือ" sheetId="1" r:id="rId2"/>
  </sheets>
  <definedNames>
    <definedName name="_xlnm.Print_Area" localSheetId="1">กระบือ!$A$1:$F$96</definedName>
    <definedName name="_xlnm.Print_Titles" localSheetId="1">กระบือ!$1:$6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/>
  <c r="F3"/>
  <c r="E4"/>
  <c r="F4"/>
  <c r="E5"/>
  <c r="F5"/>
  <c r="E6"/>
  <c r="F6"/>
  <c r="E7"/>
  <c r="E14" i="1" s="1"/>
  <c r="F7" i="5"/>
  <c r="E8"/>
  <c r="E17" i="1" s="1"/>
  <c r="F8" i="5"/>
  <c r="E9"/>
  <c r="F9"/>
  <c r="E10"/>
  <c r="F10"/>
  <c r="E11"/>
  <c r="F11"/>
  <c r="F22" i="1" s="1"/>
  <c r="E12" i="5"/>
  <c r="F12"/>
  <c r="E13"/>
  <c r="F13"/>
  <c r="F20" i="1" s="1"/>
  <c r="E14" i="5"/>
  <c r="E23" i="1" s="1"/>
  <c r="F14" i="5"/>
  <c r="E15"/>
  <c r="F15"/>
  <c r="E16"/>
  <c r="F16"/>
  <c r="E17"/>
  <c r="F17"/>
  <c r="F21" i="1" s="1"/>
  <c r="E18" i="5"/>
  <c r="F18"/>
  <c r="E19"/>
  <c r="E27" i="1" s="1"/>
  <c r="F19" i="5"/>
  <c r="E20"/>
  <c r="E35" i="1" s="1"/>
  <c r="F20" i="5"/>
  <c r="E21"/>
  <c r="F21"/>
  <c r="E22"/>
  <c r="F22"/>
  <c r="E23"/>
  <c r="F23"/>
  <c r="F34" i="1" s="1"/>
  <c r="E24" i="5"/>
  <c r="F24"/>
  <c r="E25"/>
  <c r="F25"/>
  <c r="F31" i="1" s="1"/>
  <c r="E26" i="5"/>
  <c r="E36" i="1" s="1"/>
  <c r="F26" i="5"/>
  <c r="E27"/>
  <c r="F27"/>
  <c r="E28"/>
  <c r="F28"/>
  <c r="E29"/>
  <c r="E40" i="1" s="1"/>
  <c r="F29" i="5"/>
  <c r="E30"/>
  <c r="F30"/>
  <c r="E31"/>
  <c r="F31"/>
  <c r="F38" i="1" s="1"/>
  <c r="E32" i="5"/>
  <c r="E44" i="1" s="1"/>
  <c r="F32" i="5"/>
  <c r="E33"/>
  <c r="F33"/>
  <c r="E34"/>
  <c r="F34"/>
  <c r="E35"/>
  <c r="F35"/>
  <c r="F42" i="1" s="1"/>
  <c r="E36" i="5"/>
  <c r="F36"/>
  <c r="E37"/>
  <c r="F37"/>
  <c r="F43" i="1" s="1"/>
  <c r="E38" i="5"/>
  <c r="E39" i="1" s="1"/>
  <c r="F38" i="5"/>
  <c r="E39"/>
  <c r="F39"/>
  <c r="E40"/>
  <c r="F40"/>
  <c r="E41"/>
  <c r="F41"/>
  <c r="F51" i="1" s="1"/>
  <c r="E42" i="5"/>
  <c r="F42"/>
  <c r="E43"/>
  <c r="F43"/>
  <c r="F56" i="1" s="1"/>
  <c r="E44" i="5"/>
  <c r="E54" i="1" s="1"/>
  <c r="F44" i="5"/>
  <c r="E45"/>
  <c r="F45"/>
  <c r="E46"/>
  <c r="F46"/>
  <c r="E47"/>
  <c r="F47"/>
  <c r="F52" i="1" s="1"/>
  <c r="E48" i="5"/>
  <c r="F48"/>
  <c r="E49"/>
  <c r="F49"/>
  <c r="F64" i="1" s="1"/>
  <c r="E50" i="5"/>
  <c r="E61" i="1" s="1"/>
  <c r="F50" i="5"/>
  <c r="E51"/>
  <c r="F51"/>
  <c r="E52"/>
  <c r="F52"/>
  <c r="E53"/>
  <c r="E68" i="1" s="1"/>
  <c r="F53" i="5"/>
  <c r="F68" i="1" s="1"/>
  <c r="E54" i="5"/>
  <c r="F54"/>
  <c r="E55"/>
  <c r="F55"/>
  <c r="F60" i="1" s="1"/>
  <c r="E56" i="5"/>
  <c r="E62" i="1" s="1"/>
  <c r="F56" i="5"/>
  <c r="E57"/>
  <c r="F57"/>
  <c r="E58"/>
  <c r="F58"/>
  <c r="E59"/>
  <c r="F59"/>
  <c r="F77" i="1" s="1"/>
  <c r="E60" i="5"/>
  <c r="F60"/>
  <c r="E61"/>
  <c r="F61"/>
  <c r="F70" i="1" s="1"/>
  <c r="E62" i="5"/>
  <c r="E75" i="1" s="1"/>
  <c r="F62" i="5"/>
  <c r="E63"/>
  <c r="F63"/>
  <c r="E64"/>
  <c r="F64"/>
  <c r="E65"/>
  <c r="E80" i="1" s="1"/>
  <c r="F65" i="5"/>
  <c r="E66"/>
  <c r="F66"/>
  <c r="E67"/>
  <c r="F67"/>
  <c r="F86" i="1" s="1"/>
  <c r="E68" i="5"/>
  <c r="E79" i="1" s="1"/>
  <c r="F68" i="5"/>
  <c r="E69"/>
  <c r="F69"/>
  <c r="E70"/>
  <c r="F70"/>
  <c r="E71"/>
  <c r="E82" i="1" s="1"/>
  <c r="F71" i="5"/>
  <c r="F82" i="1" s="1"/>
  <c r="E72" i="5"/>
  <c r="F72"/>
  <c r="E73"/>
  <c r="F73"/>
  <c r="F83" i="1" s="1"/>
  <c r="E74" i="5"/>
  <c r="E93" i="1" s="1"/>
  <c r="F74" i="5"/>
  <c r="E75"/>
  <c r="F75"/>
  <c r="E76"/>
  <c r="F76"/>
  <c r="E77"/>
  <c r="E89" i="1" s="1"/>
  <c r="F77" i="5"/>
  <c r="F89" i="1" s="1"/>
  <c r="E78" i="5"/>
  <c r="F78"/>
  <c r="F2"/>
  <c r="E2"/>
  <c r="F93" i="1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D89"/>
  <c r="C89"/>
  <c r="B89"/>
  <c r="F87"/>
  <c r="E87"/>
  <c r="D87"/>
  <c r="C87"/>
  <c r="B87"/>
  <c r="E86"/>
  <c r="D86"/>
  <c r="C86"/>
  <c r="B86"/>
  <c r="F85"/>
  <c r="E85"/>
  <c r="D85"/>
  <c r="C85"/>
  <c r="B85"/>
  <c r="F84"/>
  <c r="E84"/>
  <c r="D84"/>
  <c r="C84"/>
  <c r="B84"/>
  <c r="E83"/>
  <c r="D83"/>
  <c r="C83"/>
  <c r="B83"/>
  <c r="D82"/>
  <c r="C82"/>
  <c r="B82"/>
  <c r="F81"/>
  <c r="E81"/>
  <c r="D81"/>
  <c r="C81"/>
  <c r="B81"/>
  <c r="F80"/>
  <c r="D80"/>
  <c r="C80"/>
  <c r="B80"/>
  <c r="F79"/>
  <c r="D79"/>
  <c r="C79"/>
  <c r="B79"/>
  <c r="E77"/>
  <c r="D77"/>
  <c r="C77"/>
  <c r="B77"/>
  <c r="F76"/>
  <c r="E76"/>
  <c r="D76"/>
  <c r="C76"/>
  <c r="B76"/>
  <c r="F75"/>
  <c r="D75"/>
  <c r="C75"/>
  <c r="B75"/>
  <c r="F74"/>
  <c r="E74"/>
  <c r="D74"/>
  <c r="C74"/>
  <c r="B74"/>
  <c r="F73"/>
  <c r="E73"/>
  <c r="D73"/>
  <c r="C73"/>
  <c r="B73"/>
  <c r="F72"/>
  <c r="E72"/>
  <c r="D72"/>
  <c r="C72"/>
  <c r="B72"/>
  <c r="F71"/>
  <c r="E71"/>
  <c r="D71"/>
  <c r="C71"/>
  <c r="B71"/>
  <c r="E70"/>
  <c r="D70"/>
  <c r="C70"/>
  <c r="B70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E64"/>
  <c r="D64"/>
  <c r="C64"/>
  <c r="B64"/>
  <c r="F63"/>
  <c r="E63"/>
  <c r="D63"/>
  <c r="C63"/>
  <c r="B63"/>
  <c r="F62"/>
  <c r="D62"/>
  <c r="C62"/>
  <c r="B62"/>
  <c r="F61"/>
  <c r="D61"/>
  <c r="C61"/>
  <c r="B61"/>
  <c r="E60"/>
  <c r="D60"/>
  <c r="C60"/>
  <c r="B60"/>
  <c r="F58"/>
  <c r="E58"/>
  <c r="D58"/>
  <c r="C58"/>
  <c r="B58"/>
  <c r="F57"/>
  <c r="E57"/>
  <c r="D57"/>
  <c r="C57"/>
  <c r="B57"/>
  <c r="E56"/>
  <c r="D56"/>
  <c r="C56"/>
  <c r="B56"/>
  <c r="F55"/>
  <c r="E55"/>
  <c r="D55"/>
  <c r="C55"/>
  <c r="B55"/>
  <c r="F54"/>
  <c r="D54"/>
  <c r="C54"/>
  <c r="B54"/>
  <c r="F53"/>
  <c r="E53"/>
  <c r="D53"/>
  <c r="C53"/>
  <c r="B53"/>
  <c r="E52"/>
  <c r="D52"/>
  <c r="C52"/>
  <c r="B52"/>
  <c r="E51"/>
  <c r="D51"/>
  <c r="C51"/>
  <c r="B51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D44"/>
  <c r="C44"/>
  <c r="B44"/>
  <c r="E43"/>
  <c r="D43"/>
  <c r="C43"/>
  <c r="B43"/>
  <c r="E42"/>
  <c r="D42"/>
  <c r="C42"/>
  <c r="B42"/>
  <c r="F41"/>
  <c r="E41"/>
  <c r="D41"/>
  <c r="C41"/>
  <c r="B41"/>
  <c r="F40"/>
  <c r="D40"/>
  <c r="C40"/>
  <c r="B40"/>
  <c r="F39"/>
  <c r="D39"/>
  <c r="C39"/>
  <c r="B39"/>
  <c r="E38"/>
  <c r="D38"/>
  <c r="C38"/>
  <c r="B38"/>
  <c r="F36"/>
  <c r="D36"/>
  <c r="C36"/>
  <c r="B36"/>
  <c r="F35"/>
  <c r="D35"/>
  <c r="C35"/>
  <c r="B35"/>
  <c r="E34"/>
  <c r="D34"/>
  <c r="C34"/>
  <c r="B34"/>
  <c r="F33"/>
  <c r="E33"/>
  <c r="D33"/>
  <c r="C33"/>
  <c r="B33"/>
  <c r="F32"/>
  <c r="E32"/>
  <c r="D32"/>
  <c r="C32"/>
  <c r="B32"/>
  <c r="E31"/>
  <c r="D31"/>
  <c r="C31"/>
  <c r="B31"/>
  <c r="F30"/>
  <c r="E30"/>
  <c r="D30"/>
  <c r="C30"/>
  <c r="B30"/>
  <c r="F29"/>
  <c r="E29"/>
  <c r="D29"/>
  <c r="C29"/>
  <c r="B29"/>
  <c r="F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D23"/>
  <c r="C23"/>
  <c r="B23"/>
  <c r="E22"/>
  <c r="D22"/>
  <c r="C22"/>
  <c r="B22"/>
  <c r="E21"/>
  <c r="D21"/>
  <c r="C21"/>
  <c r="B21"/>
  <c r="E20"/>
  <c r="D20"/>
  <c r="C20"/>
  <c r="B20"/>
  <c r="F19"/>
  <c r="E19"/>
  <c r="D19"/>
  <c r="C19"/>
  <c r="B19"/>
  <c r="F17"/>
  <c r="D17"/>
  <c r="C17"/>
  <c r="B17"/>
  <c r="F16"/>
  <c r="E16"/>
  <c r="D16"/>
  <c r="C16"/>
  <c r="B16"/>
  <c r="F15"/>
  <c r="E15"/>
  <c r="D15"/>
  <c r="C15"/>
  <c r="B15"/>
  <c r="F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B3" i="5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D2"/>
  <c r="C2"/>
  <c r="B2"/>
  <c r="B88" i="1" l="1"/>
  <c r="C88"/>
  <c r="D88"/>
  <c r="E88"/>
  <c r="B78"/>
  <c r="C78"/>
  <c r="D78"/>
  <c r="E78"/>
  <c r="B69"/>
  <c r="C69"/>
  <c r="D69"/>
  <c r="E69"/>
  <c r="B59"/>
  <c r="C59"/>
  <c r="D59"/>
  <c r="B50"/>
  <c r="C50"/>
  <c r="D50"/>
  <c r="E50"/>
  <c r="B37"/>
  <c r="F37"/>
  <c r="B28"/>
  <c r="C28"/>
  <c r="D28"/>
  <c r="E28"/>
  <c r="B18"/>
  <c r="C18"/>
  <c r="D18"/>
  <c r="E18"/>
  <c r="B8"/>
  <c r="C8"/>
  <c r="D8"/>
  <c r="E8"/>
  <c r="C37"/>
  <c r="D37"/>
  <c r="D7" l="1"/>
  <c r="C7"/>
  <c r="B7"/>
  <c r="F88"/>
  <c r="F78"/>
  <c r="F69"/>
  <c r="F59"/>
  <c r="E59"/>
  <c r="F50"/>
  <c r="E37"/>
  <c r="F28"/>
  <c r="F18"/>
  <c r="F8"/>
  <c r="E7" l="1"/>
  <c r="F7"/>
</calcChain>
</file>

<file path=xl/sharedStrings.xml><?xml version="1.0" encoding="utf-8"?>
<sst xmlns="http://schemas.openxmlformats.org/spreadsheetml/2006/main" count="200" uniqueCount="123">
  <si>
    <t>รวม</t>
  </si>
  <si>
    <t>จังหวัด</t>
  </si>
  <si>
    <t>ตั้งท้องแรก</t>
  </si>
  <si>
    <t>จำนวน</t>
  </si>
  <si>
    <t>เกษตรกร</t>
  </si>
  <si>
    <t>กระบือสาว</t>
  </si>
  <si>
    <t>ขึ้นไป</t>
  </si>
  <si>
    <t>(ตัว)</t>
  </si>
  <si>
    <t>(ราย)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</si>
  <si>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</si>
  <si>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</si>
  <si>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</si>
  <si>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</si>
  <si>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</si>
  <si>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</si>
  <si>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</si>
  <si>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</si>
  <si>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</si>
  <si>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</si>
  <si>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</si>
  <si>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</si>
  <si>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</si>
  <si>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</si>
  <si>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>เมีย (ตัว)</t>
  </si>
  <si>
    <t>แรกเกิดถึง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</si>
  <si>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</si>
  <si>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</si>
  <si>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</si>
  <si>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</si>
  <si>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</si>
  <si>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</si>
  <si>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</si>
  <si>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</si>
  <si>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</si>
  <si>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</si>
  <si>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</si>
  <si>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</si>
  <si>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</si>
  <si>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</si>
  <si>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</si>
  <si>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</si>
  <si>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</si>
  <si>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</si>
  <si>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</si>
  <si>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</si>
  <si>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</si>
  <si>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</si>
  <si>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</si>
  <si>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</si>
  <si>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</si>
  <si>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</si>
  <si>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</si>
  <si>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</si>
  <si>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</si>
  <si>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</si>
  <si>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</si>
  <si>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</si>
  <si>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</si>
  <si>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</si>
  <si>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</si>
  <si>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</si>
  <si>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</si>
  <si>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</si>
  <si>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</si>
  <si>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</si>
  <si>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</si>
  <si>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</si>
  <si>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</si>
  <si>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</si>
  <si>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</si>
  <si>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</si>
  <si>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</si>
  <si>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</si>
  <si>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</si>
  <si>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</si>
  <si>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</si>
  <si>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</si>
  <si>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</si>
  <si>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</si>
  <si>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</si>
  <si>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</si>
  <si>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</si>
  <si>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</si>
  <si>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</si>
  <si>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</si>
  <si>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</si>
  <si>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</si>
  <si>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</si>
  <si>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</si>
  <si>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</si>
  <si>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</si>
  <si>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</si>
  <si>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</si>
  <si>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</si>
  <si>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</si>
  <si>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</si>
  <si>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</si>
  <si>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</si>
  <si>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</si>
  <si>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</si>
  <si>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</si>
  <si>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</si>
  <si>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ผู้ 
(ตัว)</t>
  </si>
  <si>
    <t>กระบือ</t>
  </si>
  <si>
    <t>สถานที่เลี้ยงสัตว์ จังหวัด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</si>
  <si>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</si>
  <si>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</si>
  <si>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กระบือ พื้นเมือง เพศผู้ (ตัว)</t>
  </si>
  <si>
    <t>กระบือ พื้นเมือง เพศเมีย (แรกเกิดถึงกระบือสาว) (ตัว)</t>
  </si>
  <si>
    <t>กระบือ พื้นเมือง เพศเมีย (ตั้งท้องแรกขึ้นไป) (ตัว)</t>
  </si>
  <si>
    <t>รวมกระบือ พื้นเมือง (ตัว)</t>
  </si>
  <si>
    <t>เกษตรกรผู้เลี้ยงกระบือ พื้นเมือง (ราย)</t>
  </si>
  <si>
    <t>กระบือนม เพศผู้ (ตัว)</t>
  </si>
  <si>
    <t>กระบือนม เพศเมีย (แรกเกิดถึงกระบือสาว) (ตัว)</t>
  </si>
  <si>
    <t>กระบือนม เพศเมีย (ตั้งท้องแรกขึ้นไป) (ตัว)</t>
  </si>
  <si>
    <t>รวมกระบือ นม (ตัว)</t>
  </si>
  <si>
    <t>เกษตรกรผู้เลี้ยงกระบือ นม (ราย)</t>
  </si>
  <si>
    <t>เพศผู้ (ตัว)</t>
  </si>
  <si>
    <t>เพศเมีย (ตั้งท้องแรกขึ้นไป) (ตัว)</t>
  </si>
  <si>
    <t>รวมกระบือ (ตัว)</t>
  </si>
  <si>
    <t>เกษตรกรผู้เลี้ยงกระบือ (ราย)</t>
  </si>
  <si>
    <t>ตารางที่ 4-1 จำนวนเกษตรกรและกระบือ รายจังหวัด ปี 2566</t>
  </si>
  <si>
    <t>เพศเมีย (แรกเกิดถึงกระบือสาว) (ตัว)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</si>
</sst>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5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4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>
      <alignment wrapText="1"/>
    </xf>
    <xf numFmtId="43" fontId="13" fillId="0" borderId="0" applyFont="0" applyFill="0" applyBorder="0" applyAlignment="0" applyProtection="0"/>
    <xf numFmtId="0" fontId="9" fillId="0" borderId="0">
      <alignment wrapText="1"/>
    </xf>
    <xf numFmtId="187" fontId="9" fillId="0" borderId="0" applyFont="0" applyFill="0" applyBorder="0" applyAlignment="0" applyProtection="0">
      <alignment wrapText="1"/>
    </xf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10" fillId="3" borderId="2" xfId="3" applyNumberFormat="1" applyFont="1" applyFill="1" applyBorder="1" applyAlignment="1">
      <alignment vertical="center" shrinkToFit="1"/>
    </xf>
    <xf numFmtId="41" fontId="10" fillId="4" borderId="2" xfId="3" applyNumberFormat="1" applyFont="1" applyFill="1" applyBorder="1" applyAlignment="1">
      <alignment vertical="center" shrinkToFit="1"/>
    </xf>
    <xf numFmtId="41" fontId="11" fillId="0" borderId="2" xfId="3" applyNumberFormat="1" applyFont="1" applyFill="1" applyBorder="1" applyAlignment="1">
      <alignment vertical="center" shrinkToFit="1"/>
    </xf>
    <xf numFmtId="0" fontId="8" fillId="0" borderId="0" xfId="5" applyFont="1" applyFill="1" applyBorder="1" applyAlignment="1">
      <alignment horizontal="left" vertical="center"/>
    </xf>
    <xf numFmtId="188" fontId="12" fillId="0" borderId="0" xfId="6" applyNumberFormat="1" applyFont="1" applyAlignment="1">
      <alignment horizontal="left" vertical="center"/>
    </xf>
    <xf numFmtId="0" fontId="8" fillId="0" borderId="0" xfId="5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2" applyFont="1" applyAlignment="1">
      <alignment vertical="center"/>
    </xf>
    <xf numFmtId="0" fontId="5" fillId="0" borderId="0" xfId="2" applyAlignment="1">
      <alignment vertical="center"/>
    </xf>
    <xf numFmtId="188" fontId="12" fillId="0" borderId="0" xfId="4" applyNumberFormat="1" applyFont="1" applyAlignment="1">
      <alignment horizontal="left" vertical="center"/>
    </xf>
    <xf numFmtId="41" fontId="10" fillId="4" borderId="2" xfId="0" applyNumberFormat="1" applyFont="1" applyFill="1" applyBorder="1" applyAlignment="1">
      <alignment horizontal="center" vertical="center" wrapText="1"/>
    </xf>
    <xf numFmtId="41" fontId="10" fillId="3" borderId="2" xfId="0" applyNumberFormat="1" applyFont="1" applyFill="1" applyBorder="1" applyAlignment="1">
      <alignment horizontal="center" vertical="center" wrapText="1"/>
    </xf>
    <xf numFmtId="41" fontId="11" fillId="0" borderId="2" xfId="0" applyNumberFormat="1" applyFont="1" applyBorder="1" applyAlignment="1">
      <alignment vertical="center" wrapText="1"/>
    </xf>
    <xf numFmtId="41" fontId="8" fillId="2" borderId="4" xfId="1" applyNumberFormat="1" applyFont="1" applyFill="1" applyBorder="1" applyAlignment="1">
      <alignment horizontal="center" vertical="center"/>
    </xf>
    <xf numFmtId="41" fontId="8" fillId="2" borderId="1" xfId="1" applyNumberFormat="1" applyFont="1" applyFill="1" applyBorder="1" applyAlignment="1">
      <alignment horizontal="center" vertical="center"/>
    </xf>
    <xf numFmtId="0" fontId="2" fillId="5" borderId="0" xfId="13" applyFill="1"/>
    <xf numFmtId="0" fontId="1" fillId="0" borderId="0" xfId="15"/>
    <xf numFmtId="0" fontId="1" fillId="5" borderId="0" xfId="13" applyFont="1" applyFill="1"/>
    <xf numFmtId="0" fontId="1" fillId="5" borderId="0" xfId="15" applyFill="1"/>
    <xf numFmtId="41" fontId="8" fillId="2" borderId="2" xfId="1" applyNumberFormat="1" applyFont="1" applyFill="1" applyBorder="1" applyAlignment="1">
      <alignment horizontal="center" vertical="center"/>
    </xf>
    <xf numFmtId="41" fontId="8" fillId="2" borderId="1" xfId="1" applyNumberFormat="1" applyFont="1" applyFill="1" applyBorder="1" applyAlignment="1">
      <alignment horizontal="center" vertical="center"/>
    </xf>
    <xf numFmtId="41" fontId="8" fillId="2" borderId="5" xfId="1" applyNumberFormat="1" applyFont="1" applyFill="1" applyBorder="1" applyAlignment="1">
      <alignment horizontal="center" vertical="center"/>
    </xf>
    <xf numFmtId="41" fontId="8" fillId="2" borderId="6" xfId="1" applyNumberFormat="1" applyFont="1" applyFill="1" applyBorder="1" applyAlignment="1">
      <alignment horizontal="center" vertical="center"/>
    </xf>
    <xf numFmtId="41" fontId="8" fillId="2" borderId="1" xfId="1" applyNumberFormat="1" applyFont="1" applyFill="1" applyBorder="1" applyAlignment="1">
      <alignment horizontal="center" vertical="center" wrapText="1"/>
    </xf>
    <xf numFmtId="41" fontId="8" fillId="2" borderId="3" xfId="1" applyNumberFormat="1" applyFont="1" applyFill="1" applyBorder="1" applyAlignment="1">
      <alignment horizontal="center" vertical="center"/>
    </xf>
    <xf numFmtId="41" fontId="8" fillId="2" borderId="4" xfId="1" applyNumberFormat="1" applyFont="1" applyFill="1" applyBorder="1" applyAlignment="1">
      <alignment horizontal="center" vertical="center"/>
    </xf>
    <xf numFmtId="41" fontId="8" fillId="2" borderId="1" xfId="2" applyNumberFormat="1" applyFont="1" applyFill="1" applyBorder="1" applyAlignment="1">
      <alignment horizontal="center" vertical="center"/>
    </xf>
    <xf numFmtId="41" fontId="8" fillId="2" borderId="3" xfId="2" applyNumberFormat="1" applyFont="1" applyFill="1" applyBorder="1" applyAlignment="1">
      <alignment horizontal="center" vertical="center"/>
    </xf>
    <xf numFmtId="41" fontId="8" fillId="2" borderId="4" xfId="2" applyNumberFormat="1" applyFont="1" applyFill="1" applyBorder="1" applyAlignment="1">
      <alignment horizontal="center" vertical="center"/>
    </xf>
  </cellXfs>
  <cellStyles count="16">
    <cellStyle name="Comma 2" xfId="1"/>
    <cellStyle name="Comma 2 2" xfId="6"/>
    <cellStyle name="Comma 3" xfId="8"/>
    <cellStyle name="Comma 3 2" xfId="11"/>
    <cellStyle name="Comma 4" xfId="10"/>
    <cellStyle name="Comma 5" xfId="14"/>
    <cellStyle name="Normal 2" xfId="2"/>
    <cellStyle name="Normal 3" xfId="5"/>
    <cellStyle name="Normal 4" xfId="7"/>
    <cellStyle name="Normal 5" xfId="9"/>
    <cellStyle name="Normal 5 2" xfId="12"/>
    <cellStyle name="Normal 6" xfId="13"/>
    <cellStyle name="Normal 7" xfId="15"/>
    <cellStyle name="เครื่องหมายจุลภาค" xfId="4" builtinId="3"/>
    <cellStyle name="ปกติ" xfId="0" builtinId="0"/>
    <cellStyle name="ปกติ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workbookViewId="0"/>
  </sheetViews>
  <sheetFormatPr defaultRowHeight="14.25"/>
  <cols>
    <col min="1" max="1" width="19.375" style="18" bestFit="1" customWidth="1"/>
    <col min="2" max="6" width="19.375" style="20" customWidth="1"/>
    <col min="7" max="7" width="22.125" style="18" bestFit="1" customWidth="1"/>
    <col min="8" max="8" width="42.375" style="18" bestFit="1" customWidth="1"/>
    <col min="9" max="9" width="39.25" style="18" bestFit="1" customWidth="1"/>
    <col min="10" max="10" width="19.875" style="18" bestFit="1" customWidth="1"/>
    <col min="11" max="11" width="30" style="18" bestFit="1" customWidth="1"/>
    <col min="12" max="12" width="17.375" style="20" bestFit="1" customWidth="1"/>
    <col min="13" max="13" width="37.5" style="20" bestFit="1" customWidth="1"/>
    <col min="14" max="14" width="34.5" style="20" bestFit="1" customWidth="1"/>
    <col min="15" max="15" width="15.75" style="20" bestFit="1" customWidth="1"/>
    <col min="16" max="16" width="25.875" style="20" bestFit="1" customWidth="1"/>
    <col min="17" max="17" width="23.875" style="18" bestFit="1" customWidth="1"/>
    <col min="18" max="18" width="36.75" style="18" bestFit="1" customWidth="1"/>
    <col min="19" max="16384" width="9" style="18"/>
  </cols>
  <sheetData>
    <row r="1" spans="1:18">
      <c r="A1" s="18" t="s">
        <v>104</v>
      </c>
      <c r="B1" s="17" t="s">
        <v>117</v>
      </c>
      <c r="C1" s="19" t="s">
        <v>122</v>
      </c>
      <c r="D1" s="17" t="s">
        <v>118</v>
      </c>
      <c r="E1" s="17" t="s">
        <v>119</v>
      </c>
      <c r="F1" s="17" t="s">
        <v>120</v>
      </c>
      <c r="G1" s="18" t="s">
        <v>107</v>
      </c>
      <c r="H1" s="18" t="s">
        <v>108</v>
      </c>
      <c r="I1" s="18" t="s">
        <v>109</v>
      </c>
      <c r="J1" s="18" t="s">
        <v>110</v>
      </c>
      <c r="K1" s="18" t="s">
        <v>111</v>
      </c>
      <c r="L1" s="20" t="s">
        <v>112</v>
      </c>
      <c r="M1" s="20" t="s">
        <v>113</v>
      </c>
      <c r="N1" s="20" t="s">
        <v>114</v>
      </c>
      <c r="O1" s="20" t="s">
        <v>115</v>
      </c>
      <c r="P1" s="20" t="s">
        <v>116</v>
      </c>
      <c r="Q1" s="18" t="s">
        <v>105</v>
      </c>
      <c r="R1" s="18" t="s">
        <v>106</v>
      </c>
    </row>
    <row r="2" spans="1:18">
      <c r="A2" s="18" t="s">
        <v>25</v>
      </c>
      <c r="B2" s="20">
        <f>G2+L2</f>
        <v>76</v>
      </c>
      <c r="C2" s="20">
        <f>H2+M2</f>
        <v>140</v>
      </c>
      <c r="D2" s="20">
        <f>I2+N2</f>
        <v>55</v>
      </c>
      <c r="E2" s="20">
        <f>Q2</f>
        <v>271</v>
      </c>
      <c r="F2" s="20">
        <f>R2</f>
        <v>51</v>
      </c>
      <c r="G2" s="18">
        <v>75</v>
      </c>
      <c r="H2" s="18">
        <v>138</v>
      </c>
      <c r="I2" s="18">
        <v>54</v>
      </c>
      <c r="J2" s="18">
        <v>267</v>
      </c>
      <c r="K2" s="18">
        <v>50</v>
      </c>
      <c r="L2" s="20">
        <v>1</v>
      </c>
      <c r="M2" s="20">
        <v>2</v>
      </c>
      <c r="N2" s="20">
        <v>1</v>
      </c>
      <c r="O2" s="20">
        <v>4</v>
      </c>
      <c r="P2" s="20">
        <v>1</v>
      </c>
      <c r="Q2" s="18">
        <v>271</v>
      </c>
      <c r="R2" s="18">
        <v>51</v>
      </c>
    </row>
    <row r="3" spans="1:18">
      <c r="A3" s="18" t="s">
        <v>32</v>
      </c>
      <c r="B3" s="20">
        <f t="shared" ref="B3:B66" si="0">G3+L3</f>
        <v>4965</v>
      </c>
      <c r="C3" s="20">
        <f t="shared" ref="C3:C66" si="1">H3+M3</f>
        <v>5959</v>
      </c>
      <c r="D3" s="20">
        <f t="shared" ref="D3:D66" si="2">I3+N3</f>
        <v>6881</v>
      </c>
      <c r="E3" s="20">
        <f t="shared" ref="E3:E66" si="3">Q3</f>
        <v>17805</v>
      </c>
      <c r="F3" s="20">
        <f t="shared" ref="F3:F66" si="4">R3</f>
        <v>1311</v>
      </c>
      <c r="G3" s="18">
        <v>4965</v>
      </c>
      <c r="H3" s="18">
        <v>5959</v>
      </c>
      <c r="I3" s="18">
        <v>6881</v>
      </c>
      <c r="J3" s="18">
        <v>17805</v>
      </c>
      <c r="K3" s="18">
        <v>1311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18">
        <v>17805</v>
      </c>
      <c r="R3" s="18">
        <v>1311</v>
      </c>
    </row>
    <row r="4" spans="1:18">
      <c r="A4" s="18" t="s">
        <v>26</v>
      </c>
      <c r="B4" s="20">
        <f t="shared" si="0"/>
        <v>38</v>
      </c>
      <c r="C4" s="20">
        <f t="shared" si="1"/>
        <v>123</v>
      </c>
      <c r="D4" s="20">
        <f t="shared" si="2"/>
        <v>44</v>
      </c>
      <c r="E4" s="20">
        <f t="shared" si="3"/>
        <v>205</v>
      </c>
      <c r="F4" s="20">
        <f t="shared" si="4"/>
        <v>40</v>
      </c>
      <c r="G4" s="18">
        <v>38</v>
      </c>
      <c r="H4" s="18">
        <v>123</v>
      </c>
      <c r="I4" s="18">
        <v>44</v>
      </c>
      <c r="J4" s="18">
        <v>205</v>
      </c>
      <c r="K4" s="18">
        <v>40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18">
        <v>205</v>
      </c>
      <c r="R4" s="18">
        <v>40</v>
      </c>
    </row>
    <row r="5" spans="1:18">
      <c r="A5" s="18" t="s">
        <v>27</v>
      </c>
      <c r="B5" s="20">
        <f t="shared" si="0"/>
        <v>204</v>
      </c>
      <c r="C5" s="20">
        <f t="shared" si="1"/>
        <v>631</v>
      </c>
      <c r="D5" s="20">
        <f t="shared" si="2"/>
        <v>51</v>
      </c>
      <c r="E5" s="20">
        <f t="shared" si="3"/>
        <v>886</v>
      </c>
      <c r="F5" s="20">
        <f t="shared" si="4"/>
        <v>77</v>
      </c>
      <c r="G5" s="18">
        <v>204</v>
      </c>
      <c r="H5" s="18">
        <v>631</v>
      </c>
      <c r="I5" s="18">
        <v>51</v>
      </c>
      <c r="J5" s="18">
        <v>886</v>
      </c>
      <c r="K5" s="18">
        <v>77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18">
        <v>886</v>
      </c>
      <c r="R5" s="18">
        <v>77</v>
      </c>
    </row>
    <row r="6" spans="1:18">
      <c r="A6" s="18" t="s">
        <v>28</v>
      </c>
      <c r="B6" s="20">
        <f t="shared" si="0"/>
        <v>418</v>
      </c>
      <c r="C6" s="20">
        <f t="shared" si="1"/>
        <v>950</v>
      </c>
      <c r="D6" s="20">
        <f t="shared" si="2"/>
        <v>555</v>
      </c>
      <c r="E6" s="20">
        <f t="shared" si="3"/>
        <v>1923</v>
      </c>
      <c r="F6" s="20">
        <f t="shared" si="4"/>
        <v>242</v>
      </c>
      <c r="G6" s="18">
        <v>416</v>
      </c>
      <c r="H6" s="18">
        <v>942</v>
      </c>
      <c r="I6" s="18">
        <v>553</v>
      </c>
      <c r="J6" s="18">
        <v>1911</v>
      </c>
      <c r="K6" s="18">
        <v>239</v>
      </c>
      <c r="L6" s="20">
        <v>2</v>
      </c>
      <c r="M6" s="20">
        <v>8</v>
      </c>
      <c r="N6" s="20">
        <v>2</v>
      </c>
      <c r="O6" s="20">
        <v>12</v>
      </c>
      <c r="P6" s="20">
        <v>5</v>
      </c>
      <c r="Q6" s="18">
        <v>1923</v>
      </c>
      <c r="R6" s="18">
        <v>242</v>
      </c>
    </row>
    <row r="7" spans="1:18">
      <c r="A7" s="18" t="s">
        <v>30</v>
      </c>
      <c r="B7" s="20">
        <f t="shared" si="0"/>
        <v>875</v>
      </c>
      <c r="C7" s="20">
        <f t="shared" si="1"/>
        <v>1434</v>
      </c>
      <c r="D7" s="20">
        <f t="shared" si="2"/>
        <v>1512</v>
      </c>
      <c r="E7" s="20">
        <f t="shared" si="3"/>
        <v>3821</v>
      </c>
      <c r="F7" s="20">
        <f t="shared" si="4"/>
        <v>287</v>
      </c>
      <c r="G7" s="18">
        <v>874</v>
      </c>
      <c r="H7" s="18">
        <v>1433</v>
      </c>
      <c r="I7" s="18">
        <v>1512</v>
      </c>
      <c r="J7" s="18">
        <v>3819</v>
      </c>
      <c r="K7" s="18">
        <v>285</v>
      </c>
      <c r="L7" s="20">
        <v>1</v>
      </c>
      <c r="M7" s="20">
        <v>1</v>
      </c>
      <c r="N7" s="20">
        <v>0</v>
      </c>
      <c r="O7" s="20">
        <v>2</v>
      </c>
      <c r="P7" s="20">
        <v>2</v>
      </c>
      <c r="Q7" s="18">
        <v>3821</v>
      </c>
      <c r="R7" s="18">
        <v>287</v>
      </c>
    </row>
    <row r="8" spans="1:18">
      <c r="A8" s="18" t="s">
        <v>33</v>
      </c>
      <c r="B8" s="20">
        <f t="shared" si="0"/>
        <v>2922</v>
      </c>
      <c r="C8" s="20">
        <f t="shared" si="1"/>
        <v>4336</v>
      </c>
      <c r="D8" s="20">
        <f t="shared" si="2"/>
        <v>3086</v>
      </c>
      <c r="E8" s="20">
        <f t="shared" si="3"/>
        <v>10344</v>
      </c>
      <c r="F8" s="20">
        <f t="shared" si="4"/>
        <v>710</v>
      </c>
      <c r="G8" s="18">
        <v>2918</v>
      </c>
      <c r="H8" s="18">
        <v>4335</v>
      </c>
      <c r="I8" s="18">
        <v>3082</v>
      </c>
      <c r="J8" s="18">
        <v>10335</v>
      </c>
      <c r="K8" s="18">
        <v>708</v>
      </c>
      <c r="L8" s="20">
        <v>4</v>
      </c>
      <c r="M8" s="20">
        <v>1</v>
      </c>
      <c r="N8" s="20">
        <v>4</v>
      </c>
      <c r="O8" s="20">
        <v>9</v>
      </c>
      <c r="P8" s="20">
        <v>2</v>
      </c>
      <c r="Q8" s="18">
        <v>10344</v>
      </c>
      <c r="R8" s="18">
        <v>710</v>
      </c>
    </row>
    <row r="9" spans="1:18">
      <c r="A9" s="18" t="s">
        <v>31</v>
      </c>
      <c r="B9" s="20">
        <f t="shared" si="0"/>
        <v>60</v>
      </c>
      <c r="C9" s="20">
        <f t="shared" si="1"/>
        <v>152</v>
      </c>
      <c r="D9" s="20">
        <f t="shared" si="2"/>
        <v>173</v>
      </c>
      <c r="E9" s="20">
        <f t="shared" si="3"/>
        <v>385</v>
      </c>
      <c r="F9" s="20">
        <f t="shared" si="4"/>
        <v>78</v>
      </c>
      <c r="G9" s="18">
        <v>60</v>
      </c>
      <c r="H9" s="18">
        <v>152</v>
      </c>
      <c r="I9" s="18">
        <v>173</v>
      </c>
      <c r="J9" s="18">
        <v>385</v>
      </c>
      <c r="K9" s="18">
        <v>78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18">
        <v>385</v>
      </c>
      <c r="R9" s="18">
        <v>78</v>
      </c>
    </row>
    <row r="10" spans="1:18">
      <c r="A10" s="18" t="s">
        <v>29</v>
      </c>
      <c r="B10" s="20">
        <f t="shared" si="0"/>
        <v>319</v>
      </c>
      <c r="C10" s="20">
        <f t="shared" si="1"/>
        <v>415</v>
      </c>
      <c r="D10" s="20">
        <f t="shared" si="2"/>
        <v>206</v>
      </c>
      <c r="E10" s="20">
        <f t="shared" si="3"/>
        <v>940</v>
      </c>
      <c r="F10" s="20">
        <f t="shared" si="4"/>
        <v>77</v>
      </c>
      <c r="G10" s="18">
        <v>309</v>
      </c>
      <c r="H10" s="18">
        <v>402</v>
      </c>
      <c r="I10" s="18">
        <v>204</v>
      </c>
      <c r="J10" s="18">
        <v>915</v>
      </c>
      <c r="K10" s="18">
        <v>74</v>
      </c>
      <c r="L10" s="20">
        <v>10</v>
      </c>
      <c r="M10" s="20">
        <v>13</v>
      </c>
      <c r="N10" s="20">
        <v>2</v>
      </c>
      <c r="O10" s="20">
        <v>25</v>
      </c>
      <c r="P10" s="20">
        <v>4</v>
      </c>
      <c r="Q10" s="18">
        <v>940</v>
      </c>
      <c r="R10" s="18">
        <v>77</v>
      </c>
    </row>
    <row r="11" spans="1:18">
      <c r="A11" s="18" t="s">
        <v>37</v>
      </c>
      <c r="B11" s="20">
        <f t="shared" si="0"/>
        <v>132</v>
      </c>
      <c r="C11" s="20">
        <f t="shared" si="1"/>
        <v>130</v>
      </c>
      <c r="D11" s="20">
        <f t="shared" si="2"/>
        <v>234</v>
      </c>
      <c r="E11" s="20">
        <f t="shared" si="3"/>
        <v>496</v>
      </c>
      <c r="F11" s="20">
        <f t="shared" si="4"/>
        <v>30</v>
      </c>
      <c r="G11" s="18">
        <v>132</v>
      </c>
      <c r="H11" s="18">
        <v>130</v>
      </c>
      <c r="I11" s="18">
        <v>234</v>
      </c>
      <c r="J11" s="18">
        <v>496</v>
      </c>
      <c r="K11" s="18">
        <v>30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18">
        <v>496</v>
      </c>
      <c r="R11" s="18">
        <v>30</v>
      </c>
    </row>
    <row r="12" spans="1:18">
      <c r="A12" s="18" t="s">
        <v>39</v>
      </c>
      <c r="B12" s="20">
        <f t="shared" si="0"/>
        <v>690</v>
      </c>
      <c r="C12" s="20">
        <f t="shared" si="1"/>
        <v>1427</v>
      </c>
      <c r="D12" s="20">
        <f t="shared" si="2"/>
        <v>1197</v>
      </c>
      <c r="E12" s="20">
        <f t="shared" si="3"/>
        <v>3314</v>
      </c>
      <c r="F12" s="20">
        <f t="shared" si="4"/>
        <v>303</v>
      </c>
      <c r="G12" s="18">
        <v>619</v>
      </c>
      <c r="H12" s="18">
        <v>1185</v>
      </c>
      <c r="I12" s="18">
        <v>1062</v>
      </c>
      <c r="J12" s="18">
        <v>2866</v>
      </c>
      <c r="K12" s="18">
        <v>298</v>
      </c>
      <c r="L12" s="20">
        <v>71</v>
      </c>
      <c r="M12" s="20">
        <v>242</v>
      </c>
      <c r="N12" s="20">
        <v>135</v>
      </c>
      <c r="O12" s="20">
        <v>448</v>
      </c>
      <c r="P12" s="20">
        <v>5</v>
      </c>
      <c r="Q12" s="18">
        <v>3314</v>
      </c>
      <c r="R12" s="18">
        <v>303</v>
      </c>
    </row>
    <row r="13" spans="1:18">
      <c r="A13" s="18" t="s">
        <v>35</v>
      </c>
      <c r="B13" s="20">
        <f t="shared" si="0"/>
        <v>2991</v>
      </c>
      <c r="C13" s="20">
        <f t="shared" si="1"/>
        <v>2788</v>
      </c>
      <c r="D13" s="20">
        <f t="shared" si="2"/>
        <v>3303</v>
      </c>
      <c r="E13" s="20">
        <f t="shared" si="3"/>
        <v>9082</v>
      </c>
      <c r="F13" s="20">
        <f t="shared" si="4"/>
        <v>913</v>
      </c>
      <c r="G13" s="18">
        <v>2980</v>
      </c>
      <c r="H13" s="18">
        <v>2770</v>
      </c>
      <c r="I13" s="18">
        <v>3301</v>
      </c>
      <c r="J13" s="18">
        <v>9051</v>
      </c>
      <c r="K13" s="18">
        <v>909</v>
      </c>
      <c r="L13" s="20">
        <v>11</v>
      </c>
      <c r="M13" s="20">
        <v>18</v>
      </c>
      <c r="N13" s="20">
        <v>2</v>
      </c>
      <c r="O13" s="20">
        <v>31</v>
      </c>
      <c r="P13" s="20">
        <v>5</v>
      </c>
      <c r="Q13" s="18">
        <v>9082</v>
      </c>
      <c r="R13" s="18">
        <v>913</v>
      </c>
    </row>
    <row r="14" spans="1:18">
      <c r="A14" s="18" t="s">
        <v>38</v>
      </c>
      <c r="B14" s="20">
        <f t="shared" si="0"/>
        <v>164</v>
      </c>
      <c r="C14" s="20">
        <f t="shared" si="1"/>
        <v>173</v>
      </c>
      <c r="D14" s="20">
        <f t="shared" si="2"/>
        <v>217</v>
      </c>
      <c r="E14" s="20">
        <f t="shared" si="3"/>
        <v>554</v>
      </c>
      <c r="F14" s="20">
        <f t="shared" si="4"/>
        <v>63</v>
      </c>
      <c r="G14" s="18">
        <v>164</v>
      </c>
      <c r="H14" s="18">
        <v>172</v>
      </c>
      <c r="I14" s="18">
        <v>215</v>
      </c>
      <c r="J14" s="18">
        <v>551</v>
      </c>
      <c r="K14" s="18">
        <v>62</v>
      </c>
      <c r="L14" s="20">
        <v>0</v>
      </c>
      <c r="M14" s="20">
        <v>1</v>
      </c>
      <c r="N14" s="20">
        <v>2</v>
      </c>
      <c r="O14" s="20">
        <v>3</v>
      </c>
      <c r="P14" s="20">
        <v>2</v>
      </c>
      <c r="Q14" s="18">
        <v>554</v>
      </c>
      <c r="R14" s="18">
        <v>63</v>
      </c>
    </row>
    <row r="15" spans="1:18">
      <c r="A15" s="18" t="s">
        <v>41</v>
      </c>
      <c r="B15" s="20">
        <f t="shared" si="0"/>
        <v>3645</v>
      </c>
      <c r="C15" s="20">
        <f t="shared" si="1"/>
        <v>5783</v>
      </c>
      <c r="D15" s="20">
        <f t="shared" si="2"/>
        <v>4090</v>
      </c>
      <c r="E15" s="20">
        <f t="shared" si="3"/>
        <v>13518</v>
      </c>
      <c r="F15" s="20">
        <f t="shared" si="4"/>
        <v>1068</v>
      </c>
      <c r="G15" s="18">
        <v>3625</v>
      </c>
      <c r="H15" s="18">
        <v>5749</v>
      </c>
      <c r="I15" s="18">
        <v>4071</v>
      </c>
      <c r="J15" s="18">
        <v>13445</v>
      </c>
      <c r="K15" s="18">
        <v>1064</v>
      </c>
      <c r="L15" s="20">
        <v>20</v>
      </c>
      <c r="M15" s="20">
        <v>34</v>
      </c>
      <c r="N15" s="20">
        <v>19</v>
      </c>
      <c r="O15" s="20">
        <v>73</v>
      </c>
      <c r="P15" s="20">
        <v>6</v>
      </c>
      <c r="Q15" s="18">
        <v>13518</v>
      </c>
      <c r="R15" s="18">
        <v>1068</v>
      </c>
    </row>
    <row r="16" spans="1:18">
      <c r="A16" s="18" t="s">
        <v>40</v>
      </c>
      <c r="B16" s="20">
        <f t="shared" si="0"/>
        <v>4218</v>
      </c>
      <c r="C16" s="20">
        <f t="shared" si="1"/>
        <v>5236</v>
      </c>
      <c r="D16" s="20">
        <f t="shared" si="2"/>
        <v>3186</v>
      </c>
      <c r="E16" s="20">
        <f t="shared" si="3"/>
        <v>12640</v>
      </c>
      <c r="F16" s="20">
        <f t="shared" si="4"/>
        <v>1106</v>
      </c>
      <c r="G16" s="18">
        <v>4218</v>
      </c>
      <c r="H16" s="18">
        <v>5236</v>
      </c>
      <c r="I16" s="18">
        <v>3186</v>
      </c>
      <c r="J16" s="18">
        <v>12640</v>
      </c>
      <c r="K16" s="18">
        <v>1106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8">
        <v>12640</v>
      </c>
      <c r="R16" s="18">
        <v>1106</v>
      </c>
    </row>
    <row r="17" spans="1:18">
      <c r="A17" s="18" t="s">
        <v>36</v>
      </c>
      <c r="B17" s="20">
        <f t="shared" si="0"/>
        <v>350</v>
      </c>
      <c r="C17" s="20">
        <f t="shared" si="1"/>
        <v>282</v>
      </c>
      <c r="D17" s="20">
        <f t="shared" si="2"/>
        <v>261</v>
      </c>
      <c r="E17" s="20">
        <f t="shared" si="3"/>
        <v>893</v>
      </c>
      <c r="F17" s="20">
        <f t="shared" si="4"/>
        <v>98</v>
      </c>
      <c r="G17" s="18">
        <v>350</v>
      </c>
      <c r="H17" s="18">
        <v>282</v>
      </c>
      <c r="I17" s="18">
        <v>261</v>
      </c>
      <c r="J17" s="18">
        <v>893</v>
      </c>
      <c r="K17" s="18">
        <v>98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8">
        <v>893</v>
      </c>
      <c r="R17" s="18">
        <v>98</v>
      </c>
    </row>
    <row r="18" spans="1:18">
      <c r="A18" s="18" t="s">
        <v>34</v>
      </c>
      <c r="B18" s="20">
        <f t="shared" si="0"/>
        <v>32</v>
      </c>
      <c r="C18" s="20">
        <f t="shared" si="1"/>
        <v>33</v>
      </c>
      <c r="D18" s="20">
        <f t="shared" si="2"/>
        <v>12</v>
      </c>
      <c r="E18" s="20">
        <f t="shared" si="3"/>
        <v>77</v>
      </c>
      <c r="F18" s="20">
        <f t="shared" si="4"/>
        <v>9</v>
      </c>
      <c r="G18" s="18">
        <v>32</v>
      </c>
      <c r="H18" s="18">
        <v>33</v>
      </c>
      <c r="I18" s="18">
        <v>12</v>
      </c>
      <c r="J18" s="18">
        <v>77</v>
      </c>
      <c r="K18" s="18">
        <v>9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18">
        <v>77</v>
      </c>
      <c r="R18" s="18">
        <v>9</v>
      </c>
    </row>
    <row r="19" spans="1:18">
      <c r="A19" s="18" t="s">
        <v>42</v>
      </c>
      <c r="B19" s="20">
        <f t="shared" si="0"/>
        <v>4253</v>
      </c>
      <c r="C19" s="20">
        <f t="shared" si="1"/>
        <v>6709</v>
      </c>
      <c r="D19" s="20">
        <f t="shared" si="2"/>
        <v>4237</v>
      </c>
      <c r="E19" s="20">
        <f t="shared" si="3"/>
        <v>15199</v>
      </c>
      <c r="F19" s="20">
        <f t="shared" si="4"/>
        <v>1339</v>
      </c>
      <c r="G19" s="18">
        <v>4215</v>
      </c>
      <c r="H19" s="18">
        <v>6655</v>
      </c>
      <c r="I19" s="18">
        <v>4204</v>
      </c>
      <c r="J19" s="18">
        <v>15074</v>
      </c>
      <c r="K19" s="18">
        <v>1327</v>
      </c>
      <c r="L19" s="20">
        <v>38</v>
      </c>
      <c r="M19" s="20">
        <v>54</v>
      </c>
      <c r="N19" s="20">
        <v>33</v>
      </c>
      <c r="O19" s="20">
        <v>125</v>
      </c>
      <c r="P19" s="20">
        <v>27</v>
      </c>
      <c r="Q19" s="18">
        <v>15199</v>
      </c>
      <c r="R19" s="18">
        <v>1339</v>
      </c>
    </row>
    <row r="20" spans="1:18">
      <c r="A20" s="18" t="s">
        <v>49</v>
      </c>
      <c r="B20" s="20">
        <f t="shared" si="0"/>
        <v>4618</v>
      </c>
      <c r="C20" s="20">
        <f t="shared" si="1"/>
        <v>7352</v>
      </c>
      <c r="D20" s="20">
        <f t="shared" si="2"/>
        <v>7607</v>
      </c>
      <c r="E20" s="20">
        <f t="shared" si="3"/>
        <v>19577</v>
      </c>
      <c r="F20" s="20">
        <f t="shared" si="4"/>
        <v>3099</v>
      </c>
      <c r="G20" s="18">
        <v>4608</v>
      </c>
      <c r="H20" s="18">
        <v>7318</v>
      </c>
      <c r="I20" s="18">
        <v>7580</v>
      </c>
      <c r="J20" s="18">
        <v>19506</v>
      </c>
      <c r="K20" s="18">
        <v>3082</v>
      </c>
      <c r="L20" s="20">
        <v>10</v>
      </c>
      <c r="M20" s="20">
        <v>34</v>
      </c>
      <c r="N20" s="20">
        <v>27</v>
      </c>
      <c r="O20" s="20">
        <v>71</v>
      </c>
      <c r="P20" s="20">
        <v>22</v>
      </c>
      <c r="Q20" s="18">
        <v>19577</v>
      </c>
      <c r="R20" s="18">
        <v>3099</v>
      </c>
    </row>
    <row r="21" spans="1:18">
      <c r="A21" s="18" t="s">
        <v>43</v>
      </c>
      <c r="B21" s="20">
        <f t="shared" si="0"/>
        <v>23440</v>
      </c>
      <c r="C21" s="20">
        <f t="shared" si="1"/>
        <v>33964</v>
      </c>
      <c r="D21" s="20">
        <f t="shared" si="2"/>
        <v>30175</v>
      </c>
      <c r="E21" s="20">
        <f t="shared" si="3"/>
        <v>87579</v>
      </c>
      <c r="F21" s="20">
        <f t="shared" si="4"/>
        <v>12849</v>
      </c>
      <c r="G21" s="18">
        <v>23092</v>
      </c>
      <c r="H21" s="18">
        <v>33672</v>
      </c>
      <c r="I21" s="18">
        <v>29927</v>
      </c>
      <c r="J21" s="18">
        <v>86691</v>
      </c>
      <c r="K21" s="18">
        <v>12727</v>
      </c>
      <c r="L21" s="20">
        <v>348</v>
      </c>
      <c r="M21" s="20">
        <v>292</v>
      </c>
      <c r="N21" s="20">
        <v>248</v>
      </c>
      <c r="O21" s="20">
        <v>888</v>
      </c>
      <c r="P21" s="20">
        <v>172</v>
      </c>
      <c r="Q21" s="18">
        <v>87579</v>
      </c>
      <c r="R21" s="18">
        <v>12849</v>
      </c>
    </row>
    <row r="22" spans="1:18">
      <c r="A22" s="18" t="s">
        <v>44</v>
      </c>
      <c r="B22" s="20">
        <f t="shared" si="0"/>
        <v>44921</v>
      </c>
      <c r="C22" s="20">
        <f t="shared" si="1"/>
        <v>65420</v>
      </c>
      <c r="D22" s="20">
        <f t="shared" si="2"/>
        <v>53890</v>
      </c>
      <c r="E22" s="20">
        <f t="shared" si="3"/>
        <v>164231</v>
      </c>
      <c r="F22" s="20">
        <f t="shared" si="4"/>
        <v>27848</v>
      </c>
      <c r="G22" s="18">
        <v>44615</v>
      </c>
      <c r="H22" s="18">
        <v>64099</v>
      </c>
      <c r="I22" s="18">
        <v>53513</v>
      </c>
      <c r="J22" s="18">
        <v>162227</v>
      </c>
      <c r="K22" s="18">
        <v>27692</v>
      </c>
      <c r="L22" s="20">
        <v>306</v>
      </c>
      <c r="M22" s="20">
        <v>1321</v>
      </c>
      <c r="N22" s="20">
        <v>377</v>
      </c>
      <c r="O22" s="20">
        <v>2004</v>
      </c>
      <c r="P22" s="20">
        <v>284</v>
      </c>
      <c r="Q22" s="18">
        <v>164231</v>
      </c>
      <c r="R22" s="18">
        <v>27848</v>
      </c>
    </row>
    <row r="23" spans="1:18">
      <c r="A23" s="18" t="s">
        <v>48</v>
      </c>
      <c r="B23" s="20">
        <f t="shared" si="0"/>
        <v>8063</v>
      </c>
      <c r="C23" s="20">
        <f t="shared" si="1"/>
        <v>13045</v>
      </c>
      <c r="D23" s="20">
        <f t="shared" si="2"/>
        <v>9432</v>
      </c>
      <c r="E23" s="20">
        <f t="shared" si="3"/>
        <v>30540</v>
      </c>
      <c r="F23" s="20">
        <f t="shared" si="4"/>
        <v>7368</v>
      </c>
      <c r="G23" s="18">
        <v>8056</v>
      </c>
      <c r="H23" s="18">
        <v>13043</v>
      </c>
      <c r="I23" s="18">
        <v>9429</v>
      </c>
      <c r="J23" s="18">
        <v>30528</v>
      </c>
      <c r="K23" s="18">
        <v>7365</v>
      </c>
      <c r="L23" s="20">
        <v>7</v>
      </c>
      <c r="M23" s="20">
        <v>2</v>
      </c>
      <c r="N23" s="20">
        <v>3</v>
      </c>
      <c r="O23" s="20">
        <v>12</v>
      </c>
      <c r="P23" s="20">
        <v>4</v>
      </c>
      <c r="Q23" s="18">
        <v>30540</v>
      </c>
      <c r="R23" s="18">
        <v>7368</v>
      </c>
    </row>
    <row r="24" spans="1:18">
      <c r="A24" s="18" t="s">
        <v>46</v>
      </c>
      <c r="B24" s="20">
        <f t="shared" si="0"/>
        <v>29888</v>
      </c>
      <c r="C24" s="20">
        <f t="shared" si="1"/>
        <v>44199</v>
      </c>
      <c r="D24" s="20">
        <f t="shared" si="2"/>
        <v>29641</v>
      </c>
      <c r="E24" s="20">
        <f t="shared" si="3"/>
        <v>103728</v>
      </c>
      <c r="F24" s="20">
        <f t="shared" si="4"/>
        <v>24595</v>
      </c>
      <c r="G24" s="18">
        <v>29771</v>
      </c>
      <c r="H24" s="18">
        <v>44000</v>
      </c>
      <c r="I24" s="18">
        <v>29508</v>
      </c>
      <c r="J24" s="18">
        <v>103279</v>
      </c>
      <c r="K24" s="18">
        <v>24480</v>
      </c>
      <c r="L24" s="20">
        <v>117</v>
      </c>
      <c r="M24" s="20">
        <v>199</v>
      </c>
      <c r="N24" s="20">
        <v>133</v>
      </c>
      <c r="O24" s="20">
        <v>449</v>
      </c>
      <c r="P24" s="20">
        <v>140</v>
      </c>
      <c r="Q24" s="18">
        <v>103728</v>
      </c>
      <c r="R24" s="18">
        <v>24595</v>
      </c>
    </row>
    <row r="25" spans="1:18">
      <c r="A25" s="18" t="s">
        <v>45</v>
      </c>
      <c r="B25" s="20">
        <f t="shared" si="0"/>
        <v>38918</v>
      </c>
      <c r="C25" s="20">
        <f t="shared" si="1"/>
        <v>67157</v>
      </c>
      <c r="D25" s="20">
        <f t="shared" si="2"/>
        <v>47508</v>
      </c>
      <c r="E25" s="20">
        <f t="shared" si="3"/>
        <v>153583</v>
      </c>
      <c r="F25" s="20">
        <f t="shared" si="4"/>
        <v>32735</v>
      </c>
      <c r="G25" s="18">
        <v>38814</v>
      </c>
      <c r="H25" s="18">
        <v>66984</v>
      </c>
      <c r="I25" s="18">
        <v>47410</v>
      </c>
      <c r="J25" s="18">
        <v>153208</v>
      </c>
      <c r="K25" s="18">
        <v>32685</v>
      </c>
      <c r="L25" s="20">
        <v>104</v>
      </c>
      <c r="M25" s="20">
        <v>173</v>
      </c>
      <c r="N25" s="20">
        <v>98</v>
      </c>
      <c r="O25" s="20">
        <v>375</v>
      </c>
      <c r="P25" s="20">
        <v>98</v>
      </c>
      <c r="Q25" s="18">
        <v>153583</v>
      </c>
      <c r="R25" s="18">
        <v>32735</v>
      </c>
    </row>
    <row r="26" spans="1:18">
      <c r="A26" s="18" t="s">
        <v>50</v>
      </c>
      <c r="B26" s="20">
        <f t="shared" si="0"/>
        <v>4194</v>
      </c>
      <c r="C26" s="20">
        <f t="shared" si="1"/>
        <v>6088</v>
      </c>
      <c r="D26" s="20">
        <f t="shared" si="2"/>
        <v>6966</v>
      </c>
      <c r="E26" s="20">
        <f t="shared" si="3"/>
        <v>17248</v>
      </c>
      <c r="F26" s="20">
        <f t="shared" si="4"/>
        <v>4282</v>
      </c>
      <c r="G26" s="18">
        <v>4188</v>
      </c>
      <c r="H26" s="18">
        <v>6083</v>
      </c>
      <c r="I26" s="18">
        <v>6961</v>
      </c>
      <c r="J26" s="18">
        <v>17232</v>
      </c>
      <c r="K26" s="18">
        <v>4277</v>
      </c>
      <c r="L26" s="20">
        <v>6</v>
      </c>
      <c r="M26" s="20">
        <v>5</v>
      </c>
      <c r="N26" s="20">
        <v>5</v>
      </c>
      <c r="O26" s="20">
        <v>16</v>
      </c>
      <c r="P26" s="20">
        <v>5</v>
      </c>
      <c r="Q26" s="18">
        <v>17248</v>
      </c>
      <c r="R26" s="18">
        <v>4282</v>
      </c>
    </row>
    <row r="27" spans="1:18">
      <c r="A27" s="18" t="s">
        <v>47</v>
      </c>
      <c r="B27" s="20">
        <f t="shared" si="0"/>
        <v>40201</v>
      </c>
      <c r="C27" s="20">
        <f t="shared" si="1"/>
        <v>51060</v>
      </c>
      <c r="D27" s="20">
        <f t="shared" si="2"/>
        <v>47772</v>
      </c>
      <c r="E27" s="20">
        <f t="shared" si="3"/>
        <v>139033</v>
      </c>
      <c r="F27" s="20">
        <f t="shared" si="4"/>
        <v>36591</v>
      </c>
      <c r="G27" s="18">
        <v>40191</v>
      </c>
      <c r="H27" s="18">
        <v>51028</v>
      </c>
      <c r="I27" s="18">
        <v>47756</v>
      </c>
      <c r="J27" s="18">
        <v>138975</v>
      </c>
      <c r="K27" s="18">
        <v>36571</v>
      </c>
      <c r="L27" s="20">
        <v>10</v>
      </c>
      <c r="M27" s="20">
        <v>32</v>
      </c>
      <c r="N27" s="20">
        <v>16</v>
      </c>
      <c r="O27" s="20">
        <v>58</v>
      </c>
      <c r="P27" s="20">
        <v>23</v>
      </c>
      <c r="Q27" s="18">
        <v>139033</v>
      </c>
      <c r="R27" s="18">
        <v>36591</v>
      </c>
    </row>
    <row r="28" spans="1:18">
      <c r="A28" s="18" t="s">
        <v>59</v>
      </c>
      <c r="B28" s="20">
        <f t="shared" si="0"/>
        <v>9363</v>
      </c>
      <c r="C28" s="20">
        <f t="shared" si="1"/>
        <v>13830</v>
      </c>
      <c r="D28" s="20">
        <f t="shared" si="2"/>
        <v>16191</v>
      </c>
      <c r="E28" s="20">
        <f t="shared" si="3"/>
        <v>39384</v>
      </c>
      <c r="F28" s="20">
        <f t="shared" si="4"/>
        <v>8275</v>
      </c>
      <c r="G28" s="18">
        <v>9266</v>
      </c>
      <c r="H28" s="18">
        <v>13552</v>
      </c>
      <c r="I28" s="18">
        <v>15998</v>
      </c>
      <c r="J28" s="18">
        <v>38816</v>
      </c>
      <c r="K28" s="18">
        <v>8142</v>
      </c>
      <c r="L28" s="20">
        <v>97</v>
      </c>
      <c r="M28" s="20">
        <v>278</v>
      </c>
      <c r="N28" s="20">
        <v>193</v>
      </c>
      <c r="O28" s="20">
        <v>568</v>
      </c>
      <c r="P28" s="20">
        <v>166</v>
      </c>
      <c r="Q28" s="18">
        <v>39384</v>
      </c>
      <c r="R28" s="18">
        <v>8275</v>
      </c>
    </row>
    <row r="29" spans="1:18">
      <c r="A29" s="18" t="s">
        <v>53</v>
      </c>
      <c r="B29" s="20">
        <f t="shared" si="0"/>
        <v>10968</v>
      </c>
      <c r="C29" s="20">
        <f t="shared" si="1"/>
        <v>18797</v>
      </c>
      <c r="D29" s="20">
        <f t="shared" si="2"/>
        <v>18104</v>
      </c>
      <c r="E29" s="20">
        <f t="shared" si="3"/>
        <v>47869</v>
      </c>
      <c r="F29" s="20">
        <f t="shared" si="4"/>
        <v>8451</v>
      </c>
      <c r="G29" s="18">
        <v>10767</v>
      </c>
      <c r="H29" s="18">
        <v>18392</v>
      </c>
      <c r="I29" s="18">
        <v>17813</v>
      </c>
      <c r="J29" s="18">
        <v>46972</v>
      </c>
      <c r="K29" s="18">
        <v>8288</v>
      </c>
      <c r="L29" s="20">
        <v>201</v>
      </c>
      <c r="M29" s="20">
        <v>405</v>
      </c>
      <c r="N29" s="20">
        <v>291</v>
      </c>
      <c r="O29" s="20">
        <v>897</v>
      </c>
      <c r="P29" s="20">
        <v>199</v>
      </c>
      <c r="Q29" s="18">
        <v>47869</v>
      </c>
      <c r="R29" s="18">
        <v>8451</v>
      </c>
    </row>
    <row r="30" spans="1:18">
      <c r="A30" s="18" t="s">
        <v>61</v>
      </c>
      <c r="B30" s="20">
        <f t="shared" si="0"/>
        <v>21123</v>
      </c>
      <c r="C30" s="20">
        <f t="shared" si="1"/>
        <v>35815</v>
      </c>
      <c r="D30" s="20">
        <f t="shared" si="2"/>
        <v>21182</v>
      </c>
      <c r="E30" s="20">
        <f t="shared" si="3"/>
        <v>78120</v>
      </c>
      <c r="F30" s="20">
        <f t="shared" si="4"/>
        <v>14916</v>
      </c>
      <c r="G30" s="18">
        <v>21031</v>
      </c>
      <c r="H30" s="18">
        <v>35645</v>
      </c>
      <c r="I30" s="18">
        <v>21104</v>
      </c>
      <c r="J30" s="18">
        <v>77780</v>
      </c>
      <c r="K30" s="18">
        <v>14851</v>
      </c>
      <c r="L30" s="20">
        <v>92</v>
      </c>
      <c r="M30" s="20">
        <v>170</v>
      </c>
      <c r="N30" s="20">
        <v>78</v>
      </c>
      <c r="O30" s="20">
        <v>340</v>
      </c>
      <c r="P30" s="20">
        <v>94</v>
      </c>
      <c r="Q30" s="18">
        <v>78120</v>
      </c>
      <c r="R30" s="18">
        <v>14916</v>
      </c>
    </row>
    <row r="31" spans="1:18">
      <c r="A31" s="18" t="s">
        <v>51</v>
      </c>
      <c r="B31" s="20">
        <f t="shared" si="0"/>
        <v>6946</v>
      </c>
      <c r="C31" s="20">
        <f t="shared" si="1"/>
        <v>8584</v>
      </c>
      <c r="D31" s="20">
        <f t="shared" si="2"/>
        <v>7970</v>
      </c>
      <c r="E31" s="20">
        <f t="shared" si="3"/>
        <v>23500</v>
      </c>
      <c r="F31" s="20">
        <f t="shared" si="4"/>
        <v>2995</v>
      </c>
      <c r="G31" s="18">
        <v>6903</v>
      </c>
      <c r="H31" s="18">
        <v>8504</v>
      </c>
      <c r="I31" s="18">
        <v>7885</v>
      </c>
      <c r="J31" s="18">
        <v>23292</v>
      </c>
      <c r="K31" s="18">
        <v>2975</v>
      </c>
      <c r="L31" s="20">
        <v>43</v>
      </c>
      <c r="M31" s="20">
        <v>80</v>
      </c>
      <c r="N31" s="20">
        <v>85</v>
      </c>
      <c r="O31" s="20">
        <v>208</v>
      </c>
      <c r="P31" s="20">
        <v>44</v>
      </c>
      <c r="Q31" s="18">
        <v>23500</v>
      </c>
      <c r="R31" s="18">
        <v>2995</v>
      </c>
    </row>
    <row r="32" spans="1:18">
      <c r="A32" s="18" t="s">
        <v>57</v>
      </c>
      <c r="B32" s="20">
        <f t="shared" si="0"/>
        <v>18807</v>
      </c>
      <c r="C32" s="20">
        <f t="shared" si="1"/>
        <v>23893</v>
      </c>
      <c r="D32" s="20">
        <f t="shared" si="2"/>
        <v>28326</v>
      </c>
      <c r="E32" s="20">
        <f t="shared" si="3"/>
        <v>71026</v>
      </c>
      <c r="F32" s="20">
        <f t="shared" si="4"/>
        <v>14118</v>
      </c>
      <c r="G32" s="18">
        <v>18801</v>
      </c>
      <c r="H32" s="18">
        <v>23890</v>
      </c>
      <c r="I32" s="18">
        <v>28321</v>
      </c>
      <c r="J32" s="18">
        <v>71012</v>
      </c>
      <c r="K32" s="18">
        <v>14115</v>
      </c>
      <c r="L32" s="20">
        <v>6</v>
      </c>
      <c r="M32" s="20">
        <v>3</v>
      </c>
      <c r="N32" s="20">
        <v>5</v>
      </c>
      <c r="O32" s="20">
        <v>14</v>
      </c>
      <c r="P32" s="20">
        <v>4</v>
      </c>
      <c r="Q32" s="18">
        <v>71026</v>
      </c>
      <c r="R32" s="18">
        <v>14118</v>
      </c>
    </row>
    <row r="33" spans="1:18">
      <c r="A33" s="18" t="s">
        <v>62</v>
      </c>
      <c r="B33" s="20">
        <f t="shared" si="0"/>
        <v>4129</v>
      </c>
      <c r="C33" s="20">
        <f t="shared" si="1"/>
        <v>7551</v>
      </c>
      <c r="D33" s="20">
        <f t="shared" si="2"/>
        <v>5557</v>
      </c>
      <c r="E33" s="20">
        <f t="shared" si="3"/>
        <v>17237</v>
      </c>
      <c r="F33" s="20">
        <f t="shared" si="4"/>
        <v>4340</v>
      </c>
      <c r="G33" s="18">
        <v>4103</v>
      </c>
      <c r="H33" s="18">
        <v>7493</v>
      </c>
      <c r="I33" s="18">
        <v>5507</v>
      </c>
      <c r="J33" s="18">
        <v>17103</v>
      </c>
      <c r="K33" s="18">
        <v>4306</v>
      </c>
      <c r="L33" s="20">
        <v>26</v>
      </c>
      <c r="M33" s="20">
        <v>58</v>
      </c>
      <c r="N33" s="20">
        <v>50</v>
      </c>
      <c r="O33" s="20">
        <v>134</v>
      </c>
      <c r="P33" s="20">
        <v>46</v>
      </c>
      <c r="Q33" s="18">
        <v>17237</v>
      </c>
      <c r="R33" s="18">
        <v>4340</v>
      </c>
    </row>
    <row r="34" spans="1:18">
      <c r="A34" s="18" t="s">
        <v>58</v>
      </c>
      <c r="B34" s="20">
        <f t="shared" si="0"/>
        <v>16689</v>
      </c>
      <c r="C34" s="20">
        <f t="shared" si="1"/>
        <v>28482</v>
      </c>
      <c r="D34" s="20">
        <f t="shared" si="2"/>
        <v>31011</v>
      </c>
      <c r="E34" s="20">
        <f t="shared" si="3"/>
        <v>76182</v>
      </c>
      <c r="F34" s="20">
        <f t="shared" si="4"/>
        <v>20266</v>
      </c>
      <c r="G34" s="18">
        <v>16429</v>
      </c>
      <c r="H34" s="18">
        <v>28120</v>
      </c>
      <c r="I34" s="18">
        <v>30695</v>
      </c>
      <c r="J34" s="18">
        <v>75244</v>
      </c>
      <c r="K34" s="18">
        <v>20063</v>
      </c>
      <c r="L34" s="20">
        <v>260</v>
      </c>
      <c r="M34" s="20">
        <v>362</v>
      </c>
      <c r="N34" s="20">
        <v>316</v>
      </c>
      <c r="O34" s="20">
        <v>938</v>
      </c>
      <c r="P34" s="20">
        <v>296</v>
      </c>
      <c r="Q34" s="18">
        <v>76182</v>
      </c>
      <c r="R34" s="18">
        <v>20266</v>
      </c>
    </row>
    <row r="35" spans="1:18">
      <c r="A35" s="18" t="s">
        <v>55</v>
      </c>
      <c r="B35" s="20">
        <f t="shared" si="0"/>
        <v>3638</v>
      </c>
      <c r="C35" s="20">
        <f t="shared" si="1"/>
        <v>5990</v>
      </c>
      <c r="D35" s="20">
        <f t="shared" si="2"/>
        <v>5220</v>
      </c>
      <c r="E35" s="20">
        <f t="shared" si="3"/>
        <v>14848</v>
      </c>
      <c r="F35" s="20">
        <f t="shared" si="4"/>
        <v>1845</v>
      </c>
      <c r="G35" s="18">
        <v>3638</v>
      </c>
      <c r="H35" s="18">
        <v>5990</v>
      </c>
      <c r="I35" s="18">
        <v>5220</v>
      </c>
      <c r="J35" s="18">
        <v>14848</v>
      </c>
      <c r="K35" s="18">
        <v>1845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8">
        <v>14848</v>
      </c>
      <c r="R35" s="18">
        <v>1845</v>
      </c>
    </row>
    <row r="36" spans="1:18">
      <c r="A36" s="18" t="s">
        <v>60</v>
      </c>
      <c r="B36" s="20">
        <f t="shared" si="0"/>
        <v>23444</v>
      </c>
      <c r="C36" s="20">
        <f t="shared" si="1"/>
        <v>37136</v>
      </c>
      <c r="D36" s="20">
        <f t="shared" si="2"/>
        <v>34456</v>
      </c>
      <c r="E36" s="20">
        <f t="shared" si="3"/>
        <v>95036</v>
      </c>
      <c r="F36" s="20">
        <f t="shared" si="4"/>
        <v>18615</v>
      </c>
      <c r="G36" s="18">
        <v>23444</v>
      </c>
      <c r="H36" s="18">
        <v>37136</v>
      </c>
      <c r="I36" s="18">
        <v>34455</v>
      </c>
      <c r="J36" s="18">
        <v>95035</v>
      </c>
      <c r="K36" s="18">
        <v>18614</v>
      </c>
      <c r="L36" s="20">
        <v>0</v>
      </c>
      <c r="M36" s="20">
        <v>0</v>
      </c>
      <c r="N36" s="20">
        <v>1</v>
      </c>
      <c r="O36" s="20">
        <v>1</v>
      </c>
      <c r="P36" s="20">
        <v>1</v>
      </c>
      <c r="Q36" s="18">
        <v>95036</v>
      </c>
      <c r="R36" s="18">
        <v>18615</v>
      </c>
    </row>
    <row r="37" spans="1:18">
      <c r="A37" s="18" t="s">
        <v>56</v>
      </c>
      <c r="B37" s="20">
        <f t="shared" si="0"/>
        <v>4731</v>
      </c>
      <c r="C37" s="20">
        <f t="shared" si="1"/>
        <v>5913</v>
      </c>
      <c r="D37" s="20">
        <f t="shared" si="2"/>
        <v>5073</v>
      </c>
      <c r="E37" s="20">
        <f t="shared" si="3"/>
        <v>15717</v>
      </c>
      <c r="F37" s="20">
        <f t="shared" si="4"/>
        <v>2702</v>
      </c>
      <c r="G37" s="18">
        <v>4731</v>
      </c>
      <c r="H37" s="18">
        <v>5913</v>
      </c>
      <c r="I37" s="18">
        <v>5073</v>
      </c>
      <c r="J37" s="18">
        <v>15717</v>
      </c>
      <c r="K37" s="18">
        <v>2702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18">
        <v>15717</v>
      </c>
      <c r="R37" s="18">
        <v>2702</v>
      </c>
    </row>
    <row r="38" spans="1:18">
      <c r="A38" s="18" t="s">
        <v>52</v>
      </c>
      <c r="B38" s="20">
        <f t="shared" si="0"/>
        <v>4661</v>
      </c>
      <c r="C38" s="20">
        <f t="shared" si="1"/>
        <v>7625</v>
      </c>
      <c r="D38" s="20">
        <f t="shared" si="2"/>
        <v>6750</v>
      </c>
      <c r="E38" s="20">
        <f t="shared" si="3"/>
        <v>19036</v>
      </c>
      <c r="F38" s="20">
        <f t="shared" si="4"/>
        <v>3317</v>
      </c>
      <c r="G38" s="18">
        <v>4661</v>
      </c>
      <c r="H38" s="18">
        <v>7622</v>
      </c>
      <c r="I38" s="18">
        <v>6746</v>
      </c>
      <c r="J38" s="18">
        <v>19029</v>
      </c>
      <c r="K38" s="18">
        <v>3315</v>
      </c>
      <c r="L38" s="20">
        <v>0</v>
      </c>
      <c r="M38" s="20">
        <v>3</v>
      </c>
      <c r="N38" s="20">
        <v>4</v>
      </c>
      <c r="O38" s="20">
        <v>7</v>
      </c>
      <c r="P38" s="20">
        <v>3</v>
      </c>
      <c r="Q38" s="18">
        <v>19036</v>
      </c>
      <c r="R38" s="18">
        <v>3317</v>
      </c>
    </row>
    <row r="39" spans="1:18">
      <c r="A39" s="18" t="s">
        <v>54</v>
      </c>
      <c r="B39" s="20">
        <f t="shared" si="0"/>
        <v>18066</v>
      </c>
      <c r="C39" s="20">
        <f t="shared" si="1"/>
        <v>28090</v>
      </c>
      <c r="D39" s="20">
        <f t="shared" si="2"/>
        <v>23507</v>
      </c>
      <c r="E39" s="20">
        <f t="shared" si="3"/>
        <v>69663</v>
      </c>
      <c r="F39" s="20">
        <f t="shared" si="4"/>
        <v>13417</v>
      </c>
      <c r="G39" s="18">
        <v>18063</v>
      </c>
      <c r="H39" s="18">
        <v>28086</v>
      </c>
      <c r="I39" s="18">
        <v>23503</v>
      </c>
      <c r="J39" s="18">
        <v>69652</v>
      </c>
      <c r="K39" s="18">
        <v>13414</v>
      </c>
      <c r="L39" s="20">
        <v>3</v>
      </c>
      <c r="M39" s="20">
        <v>4</v>
      </c>
      <c r="N39" s="20">
        <v>4</v>
      </c>
      <c r="O39" s="20">
        <v>11</v>
      </c>
      <c r="P39" s="20">
        <v>5</v>
      </c>
      <c r="Q39" s="18">
        <v>69663</v>
      </c>
      <c r="R39" s="18">
        <v>13417</v>
      </c>
    </row>
    <row r="40" spans="1:18">
      <c r="A40" s="18" t="s">
        <v>69</v>
      </c>
      <c r="B40" s="20">
        <f t="shared" si="0"/>
        <v>5188</v>
      </c>
      <c r="C40" s="20">
        <f t="shared" si="1"/>
        <v>7667</v>
      </c>
      <c r="D40" s="20">
        <f t="shared" si="2"/>
        <v>5576</v>
      </c>
      <c r="E40" s="20">
        <f t="shared" si="3"/>
        <v>18431</v>
      </c>
      <c r="F40" s="20">
        <f t="shared" si="4"/>
        <v>2196</v>
      </c>
      <c r="G40" s="18">
        <v>5139</v>
      </c>
      <c r="H40" s="18">
        <v>7578</v>
      </c>
      <c r="I40" s="18">
        <v>5508</v>
      </c>
      <c r="J40" s="18">
        <v>18225</v>
      </c>
      <c r="K40" s="18">
        <v>2172</v>
      </c>
      <c r="L40" s="20">
        <v>49</v>
      </c>
      <c r="M40" s="20">
        <v>89</v>
      </c>
      <c r="N40" s="20">
        <v>68</v>
      </c>
      <c r="O40" s="20">
        <v>206</v>
      </c>
      <c r="P40" s="20">
        <v>36</v>
      </c>
      <c r="Q40" s="18">
        <v>18431</v>
      </c>
      <c r="R40" s="18">
        <v>2196</v>
      </c>
    </row>
    <row r="41" spans="1:18">
      <c r="A41" s="18" t="s">
        <v>63</v>
      </c>
      <c r="B41" s="20">
        <f t="shared" si="0"/>
        <v>23192</v>
      </c>
      <c r="C41" s="20">
        <f t="shared" si="1"/>
        <v>20953</v>
      </c>
      <c r="D41" s="20">
        <f t="shared" si="2"/>
        <v>12616</v>
      </c>
      <c r="E41" s="20">
        <f t="shared" si="3"/>
        <v>56761</v>
      </c>
      <c r="F41" s="20">
        <f t="shared" si="4"/>
        <v>5918</v>
      </c>
      <c r="G41" s="18">
        <v>23056</v>
      </c>
      <c r="H41" s="18">
        <v>20769</v>
      </c>
      <c r="I41" s="18">
        <v>12514</v>
      </c>
      <c r="J41" s="18">
        <v>56339</v>
      </c>
      <c r="K41" s="18">
        <v>5893</v>
      </c>
      <c r="L41" s="20">
        <v>136</v>
      </c>
      <c r="M41" s="20">
        <v>184</v>
      </c>
      <c r="N41" s="20">
        <v>102</v>
      </c>
      <c r="O41" s="20">
        <v>422</v>
      </c>
      <c r="P41" s="20">
        <v>61</v>
      </c>
      <c r="Q41" s="18">
        <v>56761</v>
      </c>
      <c r="R41" s="18">
        <v>5918</v>
      </c>
    </row>
    <row r="42" spans="1:18">
      <c r="A42" s="18" t="s">
        <v>67</v>
      </c>
      <c r="B42" s="20">
        <f t="shared" si="0"/>
        <v>3228</v>
      </c>
      <c r="C42" s="20">
        <f t="shared" si="1"/>
        <v>3367</v>
      </c>
      <c r="D42" s="20">
        <f t="shared" si="2"/>
        <v>3206</v>
      </c>
      <c r="E42" s="20">
        <f t="shared" si="3"/>
        <v>9801</v>
      </c>
      <c r="F42" s="20">
        <f t="shared" si="4"/>
        <v>1634</v>
      </c>
      <c r="G42" s="18">
        <v>3223</v>
      </c>
      <c r="H42" s="18">
        <v>3355</v>
      </c>
      <c r="I42" s="18">
        <v>3193</v>
      </c>
      <c r="J42" s="18">
        <v>9771</v>
      </c>
      <c r="K42" s="18">
        <v>1630</v>
      </c>
      <c r="L42" s="20">
        <v>5</v>
      </c>
      <c r="M42" s="20">
        <v>12</v>
      </c>
      <c r="N42" s="20">
        <v>13</v>
      </c>
      <c r="O42" s="20">
        <v>30</v>
      </c>
      <c r="P42" s="20">
        <v>5</v>
      </c>
      <c r="Q42" s="18">
        <v>9801</v>
      </c>
      <c r="R42" s="18">
        <v>1634</v>
      </c>
    </row>
    <row r="43" spans="1:18">
      <c r="A43" s="18" t="s">
        <v>68</v>
      </c>
      <c r="B43" s="20">
        <f t="shared" si="0"/>
        <v>2332</v>
      </c>
      <c r="C43" s="20">
        <f t="shared" si="1"/>
        <v>3517</v>
      </c>
      <c r="D43" s="20">
        <f t="shared" si="2"/>
        <v>2188</v>
      </c>
      <c r="E43" s="20">
        <f t="shared" si="3"/>
        <v>8037</v>
      </c>
      <c r="F43" s="20">
        <f t="shared" si="4"/>
        <v>891</v>
      </c>
      <c r="G43" s="18">
        <v>2332</v>
      </c>
      <c r="H43" s="18">
        <v>3517</v>
      </c>
      <c r="I43" s="18">
        <v>2188</v>
      </c>
      <c r="J43" s="18">
        <v>8037</v>
      </c>
      <c r="K43" s="18">
        <v>891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18">
        <v>8037</v>
      </c>
      <c r="R43" s="18">
        <v>891</v>
      </c>
    </row>
    <row r="44" spans="1:18">
      <c r="A44" s="18" t="s">
        <v>66</v>
      </c>
      <c r="B44" s="20">
        <f t="shared" si="0"/>
        <v>2939</v>
      </c>
      <c r="C44" s="20">
        <f t="shared" si="1"/>
        <v>5916</v>
      </c>
      <c r="D44" s="20">
        <f t="shared" si="2"/>
        <v>2801</v>
      </c>
      <c r="E44" s="20">
        <f t="shared" si="3"/>
        <v>11656</v>
      </c>
      <c r="F44" s="20">
        <f t="shared" si="4"/>
        <v>1162</v>
      </c>
      <c r="G44" s="18">
        <v>2898</v>
      </c>
      <c r="H44" s="18">
        <v>5858</v>
      </c>
      <c r="I44" s="18">
        <v>2769</v>
      </c>
      <c r="J44" s="18">
        <v>11525</v>
      </c>
      <c r="K44" s="18">
        <v>1145</v>
      </c>
      <c r="L44" s="20">
        <v>41</v>
      </c>
      <c r="M44" s="20">
        <v>58</v>
      </c>
      <c r="N44" s="20">
        <v>32</v>
      </c>
      <c r="O44" s="20">
        <v>131</v>
      </c>
      <c r="P44" s="20">
        <v>19</v>
      </c>
      <c r="Q44" s="18">
        <v>11656</v>
      </c>
      <c r="R44" s="18">
        <v>1162</v>
      </c>
    </row>
    <row r="45" spans="1:18">
      <c r="A45" s="18" t="s">
        <v>70</v>
      </c>
      <c r="B45" s="20">
        <f t="shared" si="0"/>
        <v>23886</v>
      </c>
      <c r="C45" s="20">
        <f t="shared" si="1"/>
        <v>20412</v>
      </c>
      <c r="D45" s="20">
        <f t="shared" si="2"/>
        <v>11631</v>
      </c>
      <c r="E45" s="20">
        <f t="shared" si="3"/>
        <v>55929</v>
      </c>
      <c r="F45" s="20">
        <f t="shared" si="4"/>
        <v>5351</v>
      </c>
      <c r="G45" s="18">
        <v>23823</v>
      </c>
      <c r="H45" s="18">
        <v>20329</v>
      </c>
      <c r="I45" s="18">
        <v>11592</v>
      </c>
      <c r="J45" s="18">
        <v>55744</v>
      </c>
      <c r="K45" s="18">
        <v>5342</v>
      </c>
      <c r="L45" s="20">
        <v>63</v>
      </c>
      <c r="M45" s="20">
        <v>83</v>
      </c>
      <c r="N45" s="20">
        <v>39</v>
      </c>
      <c r="O45" s="20">
        <v>185</v>
      </c>
      <c r="P45" s="20">
        <v>45</v>
      </c>
      <c r="Q45" s="18">
        <v>55929</v>
      </c>
      <c r="R45" s="18">
        <v>5351</v>
      </c>
    </row>
    <row r="46" spans="1:18">
      <c r="A46" s="18" t="s">
        <v>65</v>
      </c>
      <c r="B46" s="20">
        <f t="shared" si="0"/>
        <v>4985</v>
      </c>
      <c r="C46" s="20">
        <f t="shared" si="1"/>
        <v>5884</v>
      </c>
      <c r="D46" s="20">
        <f t="shared" si="2"/>
        <v>5377</v>
      </c>
      <c r="E46" s="20">
        <f t="shared" si="3"/>
        <v>16246</v>
      </c>
      <c r="F46" s="20">
        <f t="shared" si="4"/>
        <v>1671</v>
      </c>
      <c r="G46" s="18">
        <v>4985</v>
      </c>
      <c r="H46" s="18">
        <v>5884</v>
      </c>
      <c r="I46" s="18">
        <v>5377</v>
      </c>
      <c r="J46" s="18">
        <v>16246</v>
      </c>
      <c r="K46" s="18">
        <v>1671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8">
        <v>16246</v>
      </c>
      <c r="R46" s="18">
        <v>1671</v>
      </c>
    </row>
    <row r="47" spans="1:18">
      <c r="A47" s="18" t="s">
        <v>64</v>
      </c>
      <c r="B47" s="20">
        <f t="shared" si="0"/>
        <v>2306</v>
      </c>
      <c r="C47" s="20">
        <f t="shared" si="1"/>
        <v>2842</v>
      </c>
      <c r="D47" s="20">
        <f t="shared" si="2"/>
        <v>1722</v>
      </c>
      <c r="E47" s="20">
        <f t="shared" si="3"/>
        <v>6870</v>
      </c>
      <c r="F47" s="20">
        <f t="shared" si="4"/>
        <v>588</v>
      </c>
      <c r="G47" s="18">
        <v>2306</v>
      </c>
      <c r="H47" s="18">
        <v>2842</v>
      </c>
      <c r="I47" s="18">
        <v>1722</v>
      </c>
      <c r="J47" s="18">
        <v>6870</v>
      </c>
      <c r="K47" s="18">
        <v>588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8">
        <v>6870</v>
      </c>
      <c r="R47" s="18">
        <v>588</v>
      </c>
    </row>
    <row r="48" spans="1:18">
      <c r="A48" s="18" t="s">
        <v>74</v>
      </c>
      <c r="B48" s="20">
        <f t="shared" si="0"/>
        <v>3755</v>
      </c>
      <c r="C48" s="20">
        <f t="shared" si="1"/>
        <v>4661</v>
      </c>
      <c r="D48" s="20">
        <f t="shared" si="2"/>
        <v>4085</v>
      </c>
      <c r="E48" s="20">
        <f t="shared" si="3"/>
        <v>12501</v>
      </c>
      <c r="F48" s="20">
        <f t="shared" si="4"/>
        <v>1067</v>
      </c>
      <c r="G48" s="18">
        <v>3743</v>
      </c>
      <c r="H48" s="18">
        <v>4641</v>
      </c>
      <c r="I48" s="18">
        <v>4078</v>
      </c>
      <c r="J48" s="18">
        <v>12462</v>
      </c>
      <c r="K48" s="18">
        <v>1064</v>
      </c>
      <c r="L48" s="20">
        <v>12</v>
      </c>
      <c r="M48" s="20">
        <v>20</v>
      </c>
      <c r="N48" s="20">
        <v>7</v>
      </c>
      <c r="O48" s="20">
        <v>39</v>
      </c>
      <c r="P48" s="20">
        <v>4</v>
      </c>
      <c r="Q48" s="18">
        <v>12501</v>
      </c>
      <c r="R48" s="18">
        <v>1067</v>
      </c>
    </row>
    <row r="49" spans="1:18">
      <c r="A49" s="18" t="s">
        <v>75</v>
      </c>
      <c r="B49" s="20">
        <f t="shared" si="0"/>
        <v>12731</v>
      </c>
      <c r="C49" s="20">
        <f t="shared" si="1"/>
        <v>11567</v>
      </c>
      <c r="D49" s="20">
        <f t="shared" si="2"/>
        <v>6621</v>
      </c>
      <c r="E49" s="20">
        <f t="shared" si="3"/>
        <v>30919</v>
      </c>
      <c r="F49" s="20">
        <f t="shared" si="4"/>
        <v>2565</v>
      </c>
      <c r="G49" s="18">
        <v>12717</v>
      </c>
      <c r="H49" s="18">
        <v>11559</v>
      </c>
      <c r="I49" s="18">
        <v>6619</v>
      </c>
      <c r="J49" s="18">
        <v>30895</v>
      </c>
      <c r="K49" s="18">
        <v>2564</v>
      </c>
      <c r="L49" s="20">
        <v>14</v>
      </c>
      <c r="M49" s="20">
        <v>8</v>
      </c>
      <c r="N49" s="20">
        <v>2</v>
      </c>
      <c r="O49" s="20">
        <v>24</v>
      </c>
      <c r="P49" s="20">
        <v>7</v>
      </c>
      <c r="Q49" s="18">
        <v>30919</v>
      </c>
      <c r="R49" s="18">
        <v>2565</v>
      </c>
    </row>
    <row r="50" spans="1:18">
      <c r="A50" s="18" t="s">
        <v>72</v>
      </c>
      <c r="B50" s="20">
        <f t="shared" si="0"/>
        <v>2990</v>
      </c>
      <c r="C50" s="20">
        <f t="shared" si="1"/>
        <v>4860</v>
      </c>
      <c r="D50" s="20">
        <f t="shared" si="2"/>
        <v>3861</v>
      </c>
      <c r="E50" s="20">
        <f t="shared" si="3"/>
        <v>11711</v>
      </c>
      <c r="F50" s="20">
        <f t="shared" si="4"/>
        <v>1039</v>
      </c>
      <c r="G50" s="18">
        <v>2967</v>
      </c>
      <c r="H50" s="18">
        <v>4834</v>
      </c>
      <c r="I50" s="18">
        <v>3832</v>
      </c>
      <c r="J50" s="18">
        <v>11633</v>
      </c>
      <c r="K50" s="18">
        <v>1029</v>
      </c>
      <c r="L50" s="20">
        <v>23</v>
      </c>
      <c r="M50" s="20">
        <v>26</v>
      </c>
      <c r="N50" s="20">
        <v>29</v>
      </c>
      <c r="O50" s="20">
        <v>78</v>
      </c>
      <c r="P50" s="20">
        <v>13</v>
      </c>
      <c r="Q50" s="18">
        <v>11711</v>
      </c>
      <c r="R50" s="18">
        <v>1039</v>
      </c>
    </row>
    <row r="51" spans="1:18">
      <c r="A51" s="18" t="s">
        <v>78</v>
      </c>
      <c r="B51" s="20">
        <f t="shared" si="0"/>
        <v>2470</v>
      </c>
      <c r="C51" s="20">
        <f t="shared" si="1"/>
        <v>3698</v>
      </c>
      <c r="D51" s="20">
        <f t="shared" si="2"/>
        <v>4090</v>
      </c>
      <c r="E51" s="20">
        <f t="shared" si="3"/>
        <v>10258</v>
      </c>
      <c r="F51" s="20">
        <f t="shared" si="4"/>
        <v>814</v>
      </c>
      <c r="G51" s="18">
        <v>2468</v>
      </c>
      <c r="H51" s="18">
        <v>3685</v>
      </c>
      <c r="I51" s="18">
        <v>4079</v>
      </c>
      <c r="J51" s="18">
        <v>10232</v>
      </c>
      <c r="K51" s="18">
        <v>805</v>
      </c>
      <c r="L51" s="20">
        <v>2</v>
      </c>
      <c r="M51" s="20">
        <v>13</v>
      </c>
      <c r="N51" s="20">
        <v>11</v>
      </c>
      <c r="O51" s="20">
        <v>26</v>
      </c>
      <c r="P51" s="20">
        <v>9</v>
      </c>
      <c r="Q51" s="18">
        <v>10258</v>
      </c>
      <c r="R51" s="18">
        <v>814</v>
      </c>
    </row>
    <row r="52" spans="1:18">
      <c r="A52" s="18" t="s">
        <v>77</v>
      </c>
      <c r="B52" s="20">
        <f t="shared" si="0"/>
        <v>12260</v>
      </c>
      <c r="C52" s="20">
        <f t="shared" si="1"/>
        <v>10769</v>
      </c>
      <c r="D52" s="20">
        <f t="shared" si="2"/>
        <v>7716</v>
      </c>
      <c r="E52" s="20">
        <f t="shared" si="3"/>
        <v>30745</v>
      </c>
      <c r="F52" s="20">
        <f t="shared" si="4"/>
        <v>3157</v>
      </c>
      <c r="G52" s="18">
        <v>12252</v>
      </c>
      <c r="H52" s="18">
        <v>10760</v>
      </c>
      <c r="I52" s="18">
        <v>7710</v>
      </c>
      <c r="J52" s="18">
        <v>30722</v>
      </c>
      <c r="K52" s="18">
        <v>3156</v>
      </c>
      <c r="L52" s="20">
        <v>8</v>
      </c>
      <c r="M52" s="20">
        <v>9</v>
      </c>
      <c r="N52" s="20">
        <v>6</v>
      </c>
      <c r="O52" s="20">
        <v>23</v>
      </c>
      <c r="P52" s="20">
        <v>6</v>
      </c>
      <c r="Q52" s="18">
        <v>30745</v>
      </c>
      <c r="R52" s="18">
        <v>3157</v>
      </c>
    </row>
    <row r="53" spans="1:18">
      <c r="A53" s="18" t="s">
        <v>79</v>
      </c>
      <c r="B53" s="20">
        <f t="shared" si="0"/>
        <v>2613</v>
      </c>
      <c r="C53" s="20">
        <f t="shared" si="1"/>
        <v>3562</v>
      </c>
      <c r="D53" s="20">
        <f t="shared" si="2"/>
        <v>3590</v>
      </c>
      <c r="E53" s="20">
        <f t="shared" si="3"/>
        <v>9765</v>
      </c>
      <c r="F53" s="20">
        <f t="shared" si="4"/>
        <v>1051</v>
      </c>
      <c r="G53" s="18">
        <v>2581</v>
      </c>
      <c r="H53" s="18">
        <v>3507</v>
      </c>
      <c r="I53" s="18">
        <v>3570</v>
      </c>
      <c r="J53" s="18">
        <v>9658</v>
      </c>
      <c r="K53" s="18">
        <v>1041</v>
      </c>
      <c r="L53" s="20">
        <v>32</v>
      </c>
      <c r="M53" s="20">
        <v>55</v>
      </c>
      <c r="N53" s="20">
        <v>20</v>
      </c>
      <c r="O53" s="20">
        <v>107</v>
      </c>
      <c r="P53" s="20">
        <v>12</v>
      </c>
      <c r="Q53" s="18">
        <v>9765</v>
      </c>
      <c r="R53" s="18">
        <v>1051</v>
      </c>
    </row>
    <row r="54" spans="1:18">
      <c r="A54" s="18" t="s">
        <v>76</v>
      </c>
      <c r="B54" s="20">
        <f t="shared" si="0"/>
        <v>4481</v>
      </c>
      <c r="C54" s="20">
        <f t="shared" si="1"/>
        <v>2949</v>
      </c>
      <c r="D54" s="20">
        <f t="shared" si="2"/>
        <v>2726</v>
      </c>
      <c r="E54" s="20">
        <f t="shared" si="3"/>
        <v>10156</v>
      </c>
      <c r="F54" s="20">
        <f t="shared" si="4"/>
        <v>1030</v>
      </c>
      <c r="G54" s="18">
        <v>4436</v>
      </c>
      <c r="H54" s="18">
        <v>2914</v>
      </c>
      <c r="I54" s="18">
        <v>2700</v>
      </c>
      <c r="J54" s="18">
        <v>10050</v>
      </c>
      <c r="K54" s="18">
        <v>1012</v>
      </c>
      <c r="L54" s="20">
        <v>45</v>
      </c>
      <c r="M54" s="20">
        <v>35</v>
      </c>
      <c r="N54" s="20">
        <v>26</v>
      </c>
      <c r="O54" s="20">
        <v>106</v>
      </c>
      <c r="P54" s="20">
        <v>21</v>
      </c>
      <c r="Q54" s="18">
        <v>10156</v>
      </c>
      <c r="R54" s="18">
        <v>1030</v>
      </c>
    </row>
    <row r="55" spans="1:18">
      <c r="A55" s="18" t="s">
        <v>71</v>
      </c>
      <c r="B55" s="20">
        <f t="shared" si="0"/>
        <v>8203</v>
      </c>
      <c r="C55" s="20">
        <f t="shared" si="1"/>
        <v>7662</v>
      </c>
      <c r="D55" s="20">
        <f t="shared" si="2"/>
        <v>10602</v>
      </c>
      <c r="E55" s="20">
        <f t="shared" si="3"/>
        <v>26467</v>
      </c>
      <c r="F55" s="20">
        <f t="shared" si="4"/>
        <v>2033</v>
      </c>
      <c r="G55" s="18">
        <v>8200</v>
      </c>
      <c r="H55" s="18">
        <v>7662</v>
      </c>
      <c r="I55" s="18">
        <v>10598</v>
      </c>
      <c r="J55" s="18">
        <v>26460</v>
      </c>
      <c r="K55" s="18">
        <v>2031</v>
      </c>
      <c r="L55" s="20">
        <v>3</v>
      </c>
      <c r="M55" s="20">
        <v>0</v>
      </c>
      <c r="N55" s="20">
        <v>4</v>
      </c>
      <c r="O55" s="20">
        <v>7</v>
      </c>
      <c r="P55" s="20">
        <v>2</v>
      </c>
      <c r="Q55" s="18">
        <v>26467</v>
      </c>
      <c r="R55" s="18">
        <v>2033</v>
      </c>
    </row>
    <row r="56" spans="1:18">
      <c r="A56" s="18" t="s">
        <v>73</v>
      </c>
      <c r="B56" s="20">
        <f t="shared" si="0"/>
        <v>9213</v>
      </c>
      <c r="C56" s="20">
        <f t="shared" si="1"/>
        <v>11924</v>
      </c>
      <c r="D56" s="20">
        <f t="shared" si="2"/>
        <v>11945</v>
      </c>
      <c r="E56" s="20">
        <f t="shared" si="3"/>
        <v>33082</v>
      </c>
      <c r="F56" s="20">
        <f t="shared" si="4"/>
        <v>2971</v>
      </c>
      <c r="G56" s="18">
        <v>9213</v>
      </c>
      <c r="H56" s="18">
        <v>11924</v>
      </c>
      <c r="I56" s="18">
        <v>11945</v>
      </c>
      <c r="J56" s="18">
        <v>33082</v>
      </c>
      <c r="K56" s="18">
        <v>2971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18">
        <v>33082</v>
      </c>
      <c r="R56" s="18">
        <v>2971</v>
      </c>
    </row>
    <row r="57" spans="1:18">
      <c r="A57" s="18" t="s">
        <v>81</v>
      </c>
      <c r="B57" s="20">
        <f t="shared" si="0"/>
        <v>3860</v>
      </c>
      <c r="C57" s="20">
        <f t="shared" si="1"/>
        <v>4878</v>
      </c>
      <c r="D57" s="20">
        <f t="shared" si="2"/>
        <v>4291</v>
      </c>
      <c r="E57" s="20">
        <f t="shared" si="3"/>
        <v>13029</v>
      </c>
      <c r="F57" s="20">
        <f t="shared" si="4"/>
        <v>989</v>
      </c>
      <c r="G57" s="18">
        <v>3860</v>
      </c>
      <c r="H57" s="18">
        <v>4876</v>
      </c>
      <c r="I57" s="18">
        <v>4291</v>
      </c>
      <c r="J57" s="18">
        <v>13027</v>
      </c>
      <c r="K57" s="18">
        <v>988</v>
      </c>
      <c r="L57" s="20">
        <v>0</v>
      </c>
      <c r="M57" s="20">
        <v>2</v>
      </c>
      <c r="N57" s="20">
        <v>0</v>
      </c>
      <c r="O57" s="20">
        <v>2</v>
      </c>
      <c r="P57" s="20">
        <v>1</v>
      </c>
      <c r="Q57" s="18">
        <v>13029</v>
      </c>
      <c r="R57" s="18">
        <v>989</v>
      </c>
    </row>
    <row r="58" spans="1:18">
      <c r="A58" s="18" t="s">
        <v>83</v>
      </c>
      <c r="B58" s="20">
        <f t="shared" si="0"/>
        <v>99</v>
      </c>
      <c r="C58" s="20">
        <f t="shared" si="1"/>
        <v>214</v>
      </c>
      <c r="D58" s="20">
        <f t="shared" si="2"/>
        <v>121</v>
      </c>
      <c r="E58" s="20">
        <f t="shared" si="3"/>
        <v>434</v>
      </c>
      <c r="F58" s="20">
        <f t="shared" si="4"/>
        <v>51</v>
      </c>
      <c r="G58" s="18">
        <v>91</v>
      </c>
      <c r="H58" s="18">
        <v>203</v>
      </c>
      <c r="I58" s="18">
        <v>114</v>
      </c>
      <c r="J58" s="18">
        <v>408</v>
      </c>
      <c r="K58" s="18">
        <v>50</v>
      </c>
      <c r="L58" s="20">
        <v>8</v>
      </c>
      <c r="M58" s="20">
        <v>11</v>
      </c>
      <c r="N58" s="20">
        <v>7</v>
      </c>
      <c r="O58" s="20">
        <v>26</v>
      </c>
      <c r="P58" s="20">
        <v>1</v>
      </c>
      <c r="Q58" s="18">
        <v>434</v>
      </c>
      <c r="R58" s="18">
        <v>51</v>
      </c>
    </row>
    <row r="59" spans="1:18">
      <c r="A59" s="18" t="s">
        <v>87</v>
      </c>
      <c r="B59" s="20">
        <f t="shared" si="0"/>
        <v>359</v>
      </c>
      <c r="C59" s="20">
        <f t="shared" si="1"/>
        <v>278</v>
      </c>
      <c r="D59" s="20">
        <f t="shared" si="2"/>
        <v>311</v>
      </c>
      <c r="E59" s="20">
        <f t="shared" si="3"/>
        <v>948</v>
      </c>
      <c r="F59" s="20">
        <f t="shared" si="4"/>
        <v>134</v>
      </c>
      <c r="G59" s="18">
        <v>341</v>
      </c>
      <c r="H59" s="18">
        <v>267</v>
      </c>
      <c r="I59" s="18">
        <v>277</v>
      </c>
      <c r="J59" s="18">
        <v>885</v>
      </c>
      <c r="K59" s="18">
        <v>126</v>
      </c>
      <c r="L59" s="20">
        <v>18</v>
      </c>
      <c r="M59" s="20">
        <v>11</v>
      </c>
      <c r="N59" s="20">
        <v>34</v>
      </c>
      <c r="O59" s="20">
        <v>63</v>
      </c>
      <c r="P59" s="20">
        <v>8</v>
      </c>
      <c r="Q59" s="18">
        <v>948</v>
      </c>
      <c r="R59" s="18">
        <v>134</v>
      </c>
    </row>
    <row r="60" spans="1:18">
      <c r="A60" s="18" t="s">
        <v>86</v>
      </c>
      <c r="B60" s="20">
        <f t="shared" si="0"/>
        <v>320</v>
      </c>
      <c r="C60" s="20">
        <f t="shared" si="1"/>
        <v>277</v>
      </c>
      <c r="D60" s="20">
        <f t="shared" si="2"/>
        <v>274</v>
      </c>
      <c r="E60" s="20">
        <f t="shared" si="3"/>
        <v>871</v>
      </c>
      <c r="F60" s="20">
        <f t="shared" si="4"/>
        <v>132</v>
      </c>
      <c r="G60" s="18">
        <v>320</v>
      </c>
      <c r="H60" s="18">
        <v>277</v>
      </c>
      <c r="I60" s="18">
        <v>274</v>
      </c>
      <c r="J60" s="18">
        <v>871</v>
      </c>
      <c r="K60" s="18">
        <v>132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18">
        <v>871</v>
      </c>
      <c r="R60" s="18">
        <v>132</v>
      </c>
    </row>
    <row r="61" spans="1:18">
      <c r="A61" s="18" t="s">
        <v>80</v>
      </c>
      <c r="B61" s="20">
        <f t="shared" si="0"/>
        <v>327</v>
      </c>
      <c r="C61" s="20">
        <f t="shared" si="1"/>
        <v>298</v>
      </c>
      <c r="D61" s="20">
        <f t="shared" si="2"/>
        <v>447</v>
      </c>
      <c r="E61" s="20">
        <f t="shared" si="3"/>
        <v>1072</v>
      </c>
      <c r="F61" s="20">
        <f t="shared" si="4"/>
        <v>101</v>
      </c>
      <c r="G61" s="18">
        <v>327</v>
      </c>
      <c r="H61" s="18">
        <v>298</v>
      </c>
      <c r="I61" s="18">
        <v>447</v>
      </c>
      <c r="J61" s="18">
        <v>1072</v>
      </c>
      <c r="K61" s="18">
        <v>101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18">
        <v>1072</v>
      </c>
      <c r="R61" s="18">
        <v>101</v>
      </c>
    </row>
    <row r="62" spans="1:18">
      <c r="A62" s="18" t="s">
        <v>85</v>
      </c>
      <c r="B62" s="20">
        <f t="shared" si="0"/>
        <v>7</v>
      </c>
      <c r="C62" s="20">
        <f t="shared" si="1"/>
        <v>3</v>
      </c>
      <c r="D62" s="20">
        <f t="shared" si="2"/>
        <v>2</v>
      </c>
      <c r="E62" s="20">
        <f t="shared" si="3"/>
        <v>12</v>
      </c>
      <c r="F62" s="20">
        <f t="shared" si="4"/>
        <v>4</v>
      </c>
      <c r="G62" s="18">
        <v>7</v>
      </c>
      <c r="H62" s="18">
        <v>3</v>
      </c>
      <c r="I62" s="18">
        <v>2</v>
      </c>
      <c r="J62" s="18">
        <v>12</v>
      </c>
      <c r="K62" s="18">
        <v>4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8">
        <v>12</v>
      </c>
      <c r="R62" s="18">
        <v>4</v>
      </c>
    </row>
    <row r="63" spans="1:18">
      <c r="A63" s="18" t="s">
        <v>84</v>
      </c>
      <c r="B63" s="20">
        <f t="shared" si="0"/>
        <v>19</v>
      </c>
      <c r="C63" s="20">
        <f t="shared" si="1"/>
        <v>29</v>
      </c>
      <c r="D63" s="20">
        <f t="shared" si="2"/>
        <v>13</v>
      </c>
      <c r="E63" s="20">
        <f t="shared" si="3"/>
        <v>61</v>
      </c>
      <c r="F63" s="20">
        <f t="shared" si="4"/>
        <v>10</v>
      </c>
      <c r="G63" s="18">
        <v>19</v>
      </c>
      <c r="H63" s="18">
        <v>29</v>
      </c>
      <c r="I63" s="18">
        <v>13</v>
      </c>
      <c r="J63" s="18">
        <v>61</v>
      </c>
      <c r="K63" s="18">
        <v>10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18">
        <v>61</v>
      </c>
      <c r="R63" s="18">
        <v>10</v>
      </c>
    </row>
    <row r="64" spans="1:18">
      <c r="A64" s="18" t="s">
        <v>82</v>
      </c>
      <c r="B64" s="20">
        <f t="shared" si="0"/>
        <v>1444</v>
      </c>
      <c r="C64" s="20">
        <f t="shared" si="1"/>
        <v>1852</v>
      </c>
      <c r="D64" s="20">
        <f t="shared" si="2"/>
        <v>2172</v>
      </c>
      <c r="E64" s="20">
        <f t="shared" si="3"/>
        <v>5468</v>
      </c>
      <c r="F64" s="20">
        <f t="shared" si="4"/>
        <v>558</v>
      </c>
      <c r="G64" s="18">
        <v>1425</v>
      </c>
      <c r="H64" s="18">
        <v>1830</v>
      </c>
      <c r="I64" s="18">
        <v>2155</v>
      </c>
      <c r="J64" s="18">
        <v>5410</v>
      </c>
      <c r="K64" s="18">
        <v>544</v>
      </c>
      <c r="L64" s="20">
        <v>19</v>
      </c>
      <c r="M64" s="20">
        <v>22</v>
      </c>
      <c r="N64" s="20">
        <v>17</v>
      </c>
      <c r="O64" s="20">
        <v>58</v>
      </c>
      <c r="P64" s="20">
        <v>15</v>
      </c>
      <c r="Q64" s="18">
        <v>5468</v>
      </c>
      <c r="R64" s="18">
        <v>558</v>
      </c>
    </row>
    <row r="65" spans="1:18">
      <c r="A65" s="18" t="s">
        <v>89</v>
      </c>
      <c r="B65" s="20">
        <f t="shared" si="0"/>
        <v>337</v>
      </c>
      <c r="C65" s="20">
        <f t="shared" si="1"/>
        <v>249</v>
      </c>
      <c r="D65" s="20">
        <f t="shared" si="2"/>
        <v>288</v>
      </c>
      <c r="E65" s="20">
        <f t="shared" si="3"/>
        <v>874</v>
      </c>
      <c r="F65" s="20">
        <f t="shared" si="4"/>
        <v>143</v>
      </c>
      <c r="G65" s="18">
        <v>337</v>
      </c>
      <c r="H65" s="18">
        <v>247</v>
      </c>
      <c r="I65" s="18">
        <v>288</v>
      </c>
      <c r="J65" s="18">
        <v>872</v>
      </c>
      <c r="K65" s="18">
        <v>142</v>
      </c>
      <c r="L65" s="20">
        <v>0</v>
      </c>
      <c r="M65" s="20">
        <v>2</v>
      </c>
      <c r="N65" s="20">
        <v>0</v>
      </c>
      <c r="O65" s="20">
        <v>2</v>
      </c>
      <c r="P65" s="20">
        <v>1</v>
      </c>
      <c r="Q65" s="18">
        <v>874</v>
      </c>
      <c r="R65" s="18">
        <v>143</v>
      </c>
    </row>
    <row r="66" spans="1:18">
      <c r="A66" s="18" t="s">
        <v>94</v>
      </c>
      <c r="B66" s="20">
        <f t="shared" si="0"/>
        <v>210</v>
      </c>
      <c r="C66" s="20">
        <f t="shared" si="1"/>
        <v>153</v>
      </c>
      <c r="D66" s="20">
        <f t="shared" si="2"/>
        <v>182</v>
      </c>
      <c r="E66" s="20">
        <f t="shared" si="3"/>
        <v>545</v>
      </c>
      <c r="F66" s="20">
        <f t="shared" si="4"/>
        <v>128</v>
      </c>
      <c r="G66" s="18">
        <v>208</v>
      </c>
      <c r="H66" s="18">
        <v>150</v>
      </c>
      <c r="I66" s="18">
        <v>173</v>
      </c>
      <c r="J66" s="18">
        <v>531</v>
      </c>
      <c r="K66" s="18">
        <v>125</v>
      </c>
      <c r="L66" s="20">
        <v>2</v>
      </c>
      <c r="M66" s="20">
        <v>3</v>
      </c>
      <c r="N66" s="20">
        <v>9</v>
      </c>
      <c r="O66" s="20">
        <v>14</v>
      </c>
      <c r="P66" s="20">
        <v>5</v>
      </c>
      <c r="Q66" s="18">
        <v>545</v>
      </c>
      <c r="R66" s="18">
        <v>128</v>
      </c>
    </row>
    <row r="67" spans="1:18">
      <c r="A67" s="18" t="s">
        <v>95</v>
      </c>
      <c r="B67" s="20">
        <f t="shared" ref="B67:B78" si="5">G67+L67</f>
        <v>126</v>
      </c>
      <c r="C67" s="20">
        <f t="shared" ref="C67:C78" si="6">H67+M67</f>
        <v>77</v>
      </c>
      <c r="D67" s="20">
        <f t="shared" ref="D67:D78" si="7">I67+N67</f>
        <v>125</v>
      </c>
      <c r="E67" s="20">
        <f t="shared" ref="E67:E78" si="8">Q67</f>
        <v>328</v>
      </c>
      <c r="F67" s="20">
        <f t="shared" ref="F67:F78" si="9">R67</f>
        <v>98</v>
      </c>
      <c r="G67" s="18">
        <v>126</v>
      </c>
      <c r="H67" s="18">
        <v>77</v>
      </c>
      <c r="I67" s="18">
        <v>125</v>
      </c>
      <c r="J67" s="18">
        <v>328</v>
      </c>
      <c r="K67" s="18">
        <v>98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18">
        <v>328</v>
      </c>
      <c r="R67" s="18">
        <v>98</v>
      </c>
    </row>
    <row r="68" spans="1:18">
      <c r="A68" s="18" t="s">
        <v>88</v>
      </c>
      <c r="B68" s="20">
        <f t="shared" si="5"/>
        <v>642</v>
      </c>
      <c r="C68" s="20">
        <f t="shared" si="6"/>
        <v>783</v>
      </c>
      <c r="D68" s="20">
        <f t="shared" si="7"/>
        <v>782</v>
      </c>
      <c r="E68" s="20">
        <f t="shared" si="8"/>
        <v>2207</v>
      </c>
      <c r="F68" s="20">
        <f t="shared" si="9"/>
        <v>205</v>
      </c>
      <c r="G68" s="18">
        <v>637</v>
      </c>
      <c r="H68" s="18">
        <v>783</v>
      </c>
      <c r="I68" s="18">
        <v>773</v>
      </c>
      <c r="J68" s="18">
        <v>2193</v>
      </c>
      <c r="K68" s="18">
        <v>204</v>
      </c>
      <c r="L68" s="20">
        <v>5</v>
      </c>
      <c r="M68" s="20">
        <v>0</v>
      </c>
      <c r="N68" s="20">
        <v>9</v>
      </c>
      <c r="O68" s="20">
        <v>14</v>
      </c>
      <c r="P68" s="20">
        <v>1</v>
      </c>
      <c r="Q68" s="18">
        <v>2207</v>
      </c>
      <c r="R68" s="18">
        <v>205</v>
      </c>
    </row>
    <row r="69" spans="1:18">
      <c r="A69" s="18" t="s">
        <v>90</v>
      </c>
      <c r="B69" s="20">
        <f t="shared" si="5"/>
        <v>665</v>
      </c>
      <c r="C69" s="20">
        <f t="shared" si="6"/>
        <v>1068</v>
      </c>
      <c r="D69" s="20">
        <f t="shared" si="7"/>
        <v>362</v>
      </c>
      <c r="E69" s="20">
        <f t="shared" si="8"/>
        <v>2095</v>
      </c>
      <c r="F69" s="20">
        <f t="shared" si="9"/>
        <v>226</v>
      </c>
      <c r="G69" s="18">
        <v>665</v>
      </c>
      <c r="H69" s="18">
        <v>1068</v>
      </c>
      <c r="I69" s="18">
        <v>359</v>
      </c>
      <c r="J69" s="18">
        <v>2092</v>
      </c>
      <c r="K69" s="18">
        <v>224</v>
      </c>
      <c r="L69" s="20">
        <v>0</v>
      </c>
      <c r="M69" s="20">
        <v>0</v>
      </c>
      <c r="N69" s="20">
        <v>3</v>
      </c>
      <c r="O69" s="20">
        <v>3</v>
      </c>
      <c r="P69" s="20">
        <v>2</v>
      </c>
      <c r="Q69" s="18">
        <v>2095</v>
      </c>
      <c r="R69" s="18">
        <v>226</v>
      </c>
    </row>
    <row r="70" spans="1:18">
      <c r="A70" s="18" t="s">
        <v>96</v>
      </c>
      <c r="B70" s="20">
        <f t="shared" si="5"/>
        <v>1351</v>
      </c>
      <c r="C70" s="20">
        <f t="shared" si="6"/>
        <v>1277</v>
      </c>
      <c r="D70" s="20">
        <f t="shared" si="7"/>
        <v>1862</v>
      </c>
      <c r="E70" s="20">
        <f t="shared" si="8"/>
        <v>4490</v>
      </c>
      <c r="F70" s="20">
        <f t="shared" si="9"/>
        <v>398</v>
      </c>
      <c r="G70" s="18">
        <v>1347</v>
      </c>
      <c r="H70" s="18">
        <v>1270</v>
      </c>
      <c r="I70" s="18">
        <v>1861</v>
      </c>
      <c r="J70" s="18">
        <v>4478</v>
      </c>
      <c r="K70" s="18">
        <v>396</v>
      </c>
      <c r="L70" s="20">
        <v>4</v>
      </c>
      <c r="M70" s="20">
        <v>7</v>
      </c>
      <c r="N70" s="20">
        <v>1</v>
      </c>
      <c r="O70" s="20">
        <v>12</v>
      </c>
      <c r="P70" s="20">
        <v>3</v>
      </c>
      <c r="Q70" s="18">
        <v>4490</v>
      </c>
      <c r="R70" s="18">
        <v>398</v>
      </c>
    </row>
    <row r="71" spans="1:18">
      <c r="A71" s="18" t="s">
        <v>91</v>
      </c>
      <c r="B71" s="20">
        <f t="shared" si="5"/>
        <v>174</v>
      </c>
      <c r="C71" s="20">
        <f t="shared" si="6"/>
        <v>191</v>
      </c>
      <c r="D71" s="20">
        <f t="shared" si="7"/>
        <v>262</v>
      </c>
      <c r="E71" s="20">
        <f t="shared" si="8"/>
        <v>627</v>
      </c>
      <c r="F71" s="20">
        <f t="shared" si="9"/>
        <v>95</v>
      </c>
      <c r="G71" s="18">
        <v>174</v>
      </c>
      <c r="H71" s="18">
        <v>191</v>
      </c>
      <c r="I71" s="18">
        <v>262</v>
      </c>
      <c r="J71" s="18">
        <v>627</v>
      </c>
      <c r="K71" s="18">
        <v>95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18">
        <v>627</v>
      </c>
      <c r="R71" s="18">
        <v>95</v>
      </c>
    </row>
    <row r="72" spans="1:18">
      <c r="A72" s="18" t="s">
        <v>93</v>
      </c>
      <c r="B72" s="20">
        <f t="shared" si="5"/>
        <v>407</v>
      </c>
      <c r="C72" s="20">
        <f t="shared" si="6"/>
        <v>667</v>
      </c>
      <c r="D72" s="20">
        <f t="shared" si="7"/>
        <v>642</v>
      </c>
      <c r="E72" s="20">
        <f t="shared" si="8"/>
        <v>1716</v>
      </c>
      <c r="F72" s="20">
        <f t="shared" si="9"/>
        <v>184</v>
      </c>
      <c r="G72" s="18">
        <v>407</v>
      </c>
      <c r="H72" s="18">
        <v>667</v>
      </c>
      <c r="I72" s="18">
        <v>642</v>
      </c>
      <c r="J72" s="18">
        <v>1716</v>
      </c>
      <c r="K72" s="18">
        <v>184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18">
        <v>1716</v>
      </c>
      <c r="R72" s="18">
        <v>184</v>
      </c>
    </row>
    <row r="73" spans="1:18">
      <c r="A73" s="18" t="s">
        <v>92</v>
      </c>
      <c r="B73" s="20">
        <f t="shared" si="5"/>
        <v>1034</v>
      </c>
      <c r="C73" s="20">
        <f t="shared" si="6"/>
        <v>1209</v>
      </c>
      <c r="D73" s="20">
        <f t="shared" si="7"/>
        <v>875</v>
      </c>
      <c r="E73" s="20">
        <f t="shared" si="8"/>
        <v>3118</v>
      </c>
      <c r="F73" s="20">
        <f t="shared" si="9"/>
        <v>355</v>
      </c>
      <c r="G73" s="18">
        <v>1032</v>
      </c>
      <c r="H73" s="18">
        <v>1202</v>
      </c>
      <c r="I73" s="18">
        <v>873</v>
      </c>
      <c r="J73" s="18">
        <v>3107</v>
      </c>
      <c r="K73" s="18">
        <v>350</v>
      </c>
      <c r="L73" s="20">
        <v>2</v>
      </c>
      <c r="M73" s="20">
        <v>7</v>
      </c>
      <c r="N73" s="20">
        <v>2</v>
      </c>
      <c r="O73" s="20">
        <v>11</v>
      </c>
      <c r="P73" s="20">
        <v>6</v>
      </c>
      <c r="Q73" s="18">
        <v>3118</v>
      </c>
      <c r="R73" s="18">
        <v>355</v>
      </c>
    </row>
    <row r="74" spans="1:18">
      <c r="A74" s="18" t="s">
        <v>101</v>
      </c>
      <c r="B74" s="20">
        <f t="shared" si="5"/>
        <v>643</v>
      </c>
      <c r="C74" s="20">
        <f t="shared" si="6"/>
        <v>668</v>
      </c>
      <c r="D74" s="20">
        <f t="shared" si="7"/>
        <v>989</v>
      </c>
      <c r="E74" s="20">
        <f t="shared" si="8"/>
        <v>2300</v>
      </c>
      <c r="F74" s="20">
        <f t="shared" si="9"/>
        <v>431</v>
      </c>
      <c r="G74" s="18">
        <v>642</v>
      </c>
      <c r="H74" s="18">
        <v>667</v>
      </c>
      <c r="I74" s="18">
        <v>986</v>
      </c>
      <c r="J74" s="18">
        <v>2295</v>
      </c>
      <c r="K74" s="18">
        <v>430</v>
      </c>
      <c r="L74" s="20">
        <v>1</v>
      </c>
      <c r="M74" s="20">
        <v>1</v>
      </c>
      <c r="N74" s="20">
        <v>3</v>
      </c>
      <c r="O74" s="20">
        <v>5</v>
      </c>
      <c r="P74" s="20">
        <v>1</v>
      </c>
      <c r="Q74" s="18">
        <v>2300</v>
      </c>
      <c r="R74" s="18">
        <v>431</v>
      </c>
    </row>
    <row r="75" spans="1:18">
      <c r="A75" s="18" t="s">
        <v>99</v>
      </c>
      <c r="B75" s="20">
        <f t="shared" si="5"/>
        <v>307</v>
      </c>
      <c r="C75" s="20">
        <f t="shared" si="6"/>
        <v>320</v>
      </c>
      <c r="D75" s="20">
        <f t="shared" si="7"/>
        <v>335</v>
      </c>
      <c r="E75" s="20">
        <f t="shared" si="8"/>
        <v>962</v>
      </c>
      <c r="F75" s="20">
        <f t="shared" si="9"/>
        <v>211</v>
      </c>
      <c r="G75" s="18">
        <v>307</v>
      </c>
      <c r="H75" s="18">
        <v>320</v>
      </c>
      <c r="I75" s="18">
        <v>335</v>
      </c>
      <c r="J75" s="18">
        <v>962</v>
      </c>
      <c r="K75" s="18">
        <v>211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18">
        <v>962</v>
      </c>
      <c r="R75" s="18">
        <v>211</v>
      </c>
    </row>
    <row r="76" spans="1:18">
      <c r="A76" s="18" t="s">
        <v>100</v>
      </c>
      <c r="B76" s="20">
        <f t="shared" si="5"/>
        <v>513</v>
      </c>
      <c r="C76" s="20">
        <f t="shared" si="6"/>
        <v>513</v>
      </c>
      <c r="D76" s="20">
        <f t="shared" si="7"/>
        <v>699</v>
      </c>
      <c r="E76" s="20">
        <f t="shared" si="8"/>
        <v>1725</v>
      </c>
      <c r="F76" s="20">
        <f t="shared" si="9"/>
        <v>329</v>
      </c>
      <c r="G76" s="18">
        <v>512</v>
      </c>
      <c r="H76" s="18">
        <v>512</v>
      </c>
      <c r="I76" s="18">
        <v>698</v>
      </c>
      <c r="J76" s="18">
        <v>1722</v>
      </c>
      <c r="K76" s="18">
        <v>329</v>
      </c>
      <c r="L76" s="20">
        <v>1</v>
      </c>
      <c r="M76" s="20">
        <v>1</v>
      </c>
      <c r="N76" s="20">
        <v>1</v>
      </c>
      <c r="O76" s="20">
        <v>3</v>
      </c>
      <c r="P76" s="20">
        <v>1</v>
      </c>
      <c r="Q76" s="18">
        <v>1725</v>
      </c>
      <c r="R76" s="18">
        <v>329</v>
      </c>
    </row>
    <row r="77" spans="1:18">
      <c r="A77" s="18" t="s">
        <v>97</v>
      </c>
      <c r="B77" s="20">
        <f t="shared" si="5"/>
        <v>2197</v>
      </c>
      <c r="C77" s="20">
        <f t="shared" si="6"/>
        <v>2002</v>
      </c>
      <c r="D77" s="20">
        <f t="shared" si="7"/>
        <v>2108</v>
      </c>
      <c r="E77" s="20">
        <f t="shared" si="8"/>
        <v>6307</v>
      </c>
      <c r="F77" s="20">
        <f t="shared" si="9"/>
        <v>368</v>
      </c>
      <c r="G77" s="18">
        <v>2195</v>
      </c>
      <c r="H77" s="18">
        <v>2001</v>
      </c>
      <c r="I77" s="18">
        <v>2108</v>
      </c>
      <c r="J77" s="18">
        <v>6304</v>
      </c>
      <c r="K77" s="18">
        <v>367</v>
      </c>
      <c r="L77" s="20">
        <v>2</v>
      </c>
      <c r="M77" s="20">
        <v>1</v>
      </c>
      <c r="N77" s="20">
        <v>0</v>
      </c>
      <c r="O77" s="20">
        <v>3</v>
      </c>
      <c r="P77" s="20">
        <v>1</v>
      </c>
      <c r="Q77" s="18">
        <v>6307</v>
      </c>
      <c r="R77" s="18">
        <v>368</v>
      </c>
    </row>
    <row r="78" spans="1:18">
      <c r="A78" s="18" t="s">
        <v>98</v>
      </c>
      <c r="B78" s="20">
        <f t="shared" si="5"/>
        <v>44</v>
      </c>
      <c r="C78" s="20">
        <f t="shared" si="6"/>
        <v>54</v>
      </c>
      <c r="D78" s="20">
        <f t="shared" si="7"/>
        <v>48</v>
      </c>
      <c r="E78" s="20">
        <f t="shared" si="8"/>
        <v>146</v>
      </c>
      <c r="F78" s="20">
        <f t="shared" si="9"/>
        <v>37</v>
      </c>
      <c r="G78" s="18">
        <v>43</v>
      </c>
      <c r="H78" s="18">
        <v>54</v>
      </c>
      <c r="I78" s="18">
        <v>48</v>
      </c>
      <c r="J78" s="18">
        <v>145</v>
      </c>
      <c r="K78" s="18">
        <v>37</v>
      </c>
      <c r="L78" s="20">
        <v>1</v>
      </c>
      <c r="M78" s="20">
        <v>0</v>
      </c>
      <c r="N78" s="20">
        <v>0</v>
      </c>
      <c r="O78" s="20">
        <v>1</v>
      </c>
      <c r="P78" s="20">
        <v>1</v>
      </c>
      <c r="Q78" s="18">
        <v>146</v>
      </c>
      <c r="R78" s="18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25"/>
  <cols>
    <col min="1" max="1" width="14.75" style="10" customWidth="1"/>
    <col min="2" max="6" width="12.75" style="10" customWidth="1"/>
    <col min="7" max="16384" width="9" style="8"/>
  </cols>
  <sheetData>
    <row r="1" spans="1:6" ht="27.95" customHeight="1">
      <c r="A1" s="1" t="s">
        <v>121</v>
      </c>
      <c r="B1" s="1"/>
      <c r="C1" s="1"/>
      <c r="D1" s="1"/>
      <c r="E1" s="1"/>
      <c r="F1" s="1"/>
    </row>
    <row r="2" spans="1:6" ht="5.0999999999999996" customHeight="1">
      <c r="A2" s="9"/>
      <c r="B2" s="9"/>
      <c r="C2" s="9"/>
      <c r="D2" s="9"/>
      <c r="E2" s="9"/>
      <c r="F2" s="9"/>
    </row>
    <row r="3" spans="1:6" ht="20.45" customHeight="1">
      <c r="A3" s="28" t="s">
        <v>1</v>
      </c>
      <c r="B3" s="21" t="s">
        <v>103</v>
      </c>
      <c r="C3" s="21"/>
      <c r="D3" s="21"/>
      <c r="E3" s="21"/>
      <c r="F3" s="21"/>
    </row>
    <row r="4" spans="1:6" ht="20.45" customHeight="1">
      <c r="A4" s="29"/>
      <c r="B4" s="25" t="s">
        <v>102</v>
      </c>
      <c r="C4" s="23" t="s">
        <v>23</v>
      </c>
      <c r="D4" s="24"/>
      <c r="E4" s="22" t="s">
        <v>0</v>
      </c>
      <c r="F4" s="22"/>
    </row>
    <row r="5" spans="1:6" ht="20.45" customHeight="1">
      <c r="A5" s="29"/>
      <c r="B5" s="26"/>
      <c r="C5" s="16" t="s">
        <v>24</v>
      </c>
      <c r="D5" s="16" t="s">
        <v>2</v>
      </c>
      <c r="E5" s="16" t="s">
        <v>3</v>
      </c>
      <c r="F5" s="16" t="s">
        <v>4</v>
      </c>
    </row>
    <row r="6" spans="1:6" ht="20.45" customHeight="1">
      <c r="A6" s="30"/>
      <c r="B6" s="27"/>
      <c r="C6" s="15" t="s">
        <v>5</v>
      </c>
      <c r="D6" s="15" t="s">
        <v>6</v>
      </c>
      <c r="E6" s="15" t="s">
        <v>7</v>
      </c>
      <c r="F6" s="15" t="s">
        <v>8</v>
      </c>
    </row>
    <row r="7" spans="1:6" ht="20.45" customHeight="1">
      <c r="A7" s="12" t="s">
        <v>9</v>
      </c>
      <c r="B7" s="3">
        <f>B8+B18+B28+B37+B50+B59+B69+B78+B88</f>
        <v>505017</v>
      </c>
      <c r="C7" s="3">
        <f t="shared" ref="C7:D7" si="0">C8+C18+C28+C37+C50+C59+C69+C78+C88</f>
        <v>695962</v>
      </c>
      <c r="D7" s="3">
        <f t="shared" si="0"/>
        <v>583181</v>
      </c>
      <c r="E7" s="3">
        <f>E8+E18+E28+E37+E50+E59+E69+E78+E88</f>
        <v>1784160</v>
      </c>
      <c r="F7" s="3">
        <f t="shared" ref="F7" si="1">F8+F18+F28+F37+F50+F59+F69+F78+F88</f>
        <v>310751</v>
      </c>
    </row>
    <row r="8" spans="1:6" ht="20.45" customHeight="1">
      <c r="A8" s="13" t="s">
        <v>10</v>
      </c>
      <c r="B8" s="2">
        <f>SUM(B9:B17)</f>
        <v>9877</v>
      </c>
      <c r="C8" s="2">
        <f t="shared" ref="C8:E8" si="2">SUM(C9:C17)</f>
        <v>14140</v>
      </c>
      <c r="D8" s="2">
        <f t="shared" si="2"/>
        <v>12563</v>
      </c>
      <c r="E8" s="2">
        <f t="shared" si="2"/>
        <v>36580</v>
      </c>
      <c r="F8" s="2">
        <f t="shared" ref="F8" si="3">SUM(F9:F17)</f>
        <v>2873</v>
      </c>
    </row>
    <row r="9" spans="1:6" ht="20.45" customHeight="1">
      <c r="A9" s="14" t="s">
        <v>25</v>
      </c>
      <c r="B9" s="4">
        <f>VLOOKUP($A$9:$A$93,dt!$A$2:$F$78,2,FALSE)</f>
        <v>76</v>
      </c>
      <c r="C9" s="4">
        <f>VLOOKUP($A$9:$A$93,dt!$A$2:$F$78,3,FALSE)</f>
        <v>140</v>
      </c>
      <c r="D9" s="4">
        <f>VLOOKUP($A$9:$A$93,dt!$A$2:$F$78,4,FALSE)</f>
        <v>55</v>
      </c>
      <c r="E9" s="4">
        <f>VLOOKUP($A$9:$A$93,dt!$A$2:$F$78,5,FALSE)</f>
        <v>271</v>
      </c>
      <c r="F9" s="4">
        <f>VLOOKUP($A$9:$A$93,dt!$A$2:$F$78,6,FALSE)</f>
        <v>51</v>
      </c>
    </row>
    <row r="10" spans="1:6" ht="20.45" customHeight="1">
      <c r="A10" s="14" t="s">
        <v>26</v>
      </c>
      <c r="B10" s="4">
        <f>VLOOKUP($A$9:$A$93,dt!$A$2:$F$78,2,FALSE)</f>
        <v>38</v>
      </c>
      <c r="C10" s="4">
        <f>VLOOKUP($A$9:$A$93,dt!$A$2:$F$78,3,FALSE)</f>
        <v>123</v>
      </c>
      <c r="D10" s="4">
        <f>VLOOKUP($A$9:$A$93,dt!$A$2:$F$78,4,FALSE)</f>
        <v>44</v>
      </c>
      <c r="E10" s="4">
        <f>VLOOKUP($A$9:$A$93,dt!$A$2:$F$78,5,FALSE)</f>
        <v>205</v>
      </c>
      <c r="F10" s="4">
        <f>VLOOKUP($A$9:$A$93,dt!$A$2:$F$78,6,FALSE)</f>
        <v>40</v>
      </c>
    </row>
    <row r="11" spans="1:6" ht="20.45" customHeight="1">
      <c r="A11" s="14" t="s">
        <v>27</v>
      </c>
      <c r="B11" s="4">
        <f>VLOOKUP($A$9:$A$93,dt!$A$2:$F$78,2,FALSE)</f>
        <v>204</v>
      </c>
      <c r="C11" s="4">
        <f>VLOOKUP($A$9:$A$93,dt!$A$2:$F$78,3,FALSE)</f>
        <v>631</v>
      </c>
      <c r="D11" s="4">
        <f>VLOOKUP($A$9:$A$93,dt!$A$2:$F$78,4,FALSE)</f>
        <v>51</v>
      </c>
      <c r="E11" s="4">
        <f>VLOOKUP($A$9:$A$93,dt!$A$2:$F$78,5,FALSE)</f>
        <v>886</v>
      </c>
      <c r="F11" s="4">
        <f>VLOOKUP($A$9:$A$93,dt!$A$2:$F$78,6,FALSE)</f>
        <v>77</v>
      </c>
    </row>
    <row r="12" spans="1:6" ht="20.45" customHeight="1">
      <c r="A12" s="14" t="s">
        <v>28</v>
      </c>
      <c r="B12" s="4">
        <f>VLOOKUP($A$9:$A$93,dt!$A$2:$F$78,2,FALSE)</f>
        <v>418</v>
      </c>
      <c r="C12" s="4">
        <f>VLOOKUP($A$9:$A$93,dt!$A$2:$F$78,3,FALSE)</f>
        <v>950</v>
      </c>
      <c r="D12" s="4">
        <f>VLOOKUP($A$9:$A$93,dt!$A$2:$F$78,4,FALSE)</f>
        <v>555</v>
      </c>
      <c r="E12" s="4">
        <f>VLOOKUP($A$9:$A$93,dt!$A$2:$F$78,5,FALSE)</f>
        <v>1923</v>
      </c>
      <c r="F12" s="4">
        <f>VLOOKUP($A$9:$A$93,dt!$A$2:$F$78,6,FALSE)</f>
        <v>242</v>
      </c>
    </row>
    <row r="13" spans="1:6" ht="20.45" customHeight="1">
      <c r="A13" s="14" t="s">
        <v>29</v>
      </c>
      <c r="B13" s="4">
        <f>VLOOKUP($A$9:$A$93,dt!$A$2:$F$78,2,FALSE)</f>
        <v>319</v>
      </c>
      <c r="C13" s="4">
        <f>VLOOKUP($A$9:$A$93,dt!$A$2:$F$78,3,FALSE)</f>
        <v>415</v>
      </c>
      <c r="D13" s="4">
        <f>VLOOKUP($A$9:$A$93,dt!$A$2:$F$78,4,FALSE)</f>
        <v>206</v>
      </c>
      <c r="E13" s="4">
        <f>VLOOKUP($A$9:$A$93,dt!$A$2:$F$78,5,FALSE)</f>
        <v>940</v>
      </c>
      <c r="F13" s="4">
        <f>VLOOKUP($A$9:$A$93,dt!$A$2:$F$78,6,FALSE)</f>
        <v>77</v>
      </c>
    </row>
    <row r="14" spans="1:6" ht="20.45" customHeight="1">
      <c r="A14" s="14" t="s">
        <v>30</v>
      </c>
      <c r="B14" s="4">
        <f>VLOOKUP($A$9:$A$93,dt!$A$2:$F$78,2,FALSE)</f>
        <v>875</v>
      </c>
      <c r="C14" s="4">
        <f>VLOOKUP($A$9:$A$93,dt!$A$2:$F$78,3,FALSE)</f>
        <v>1434</v>
      </c>
      <c r="D14" s="4">
        <f>VLOOKUP($A$9:$A$93,dt!$A$2:$F$78,4,FALSE)</f>
        <v>1512</v>
      </c>
      <c r="E14" s="4">
        <f>VLOOKUP($A$9:$A$93,dt!$A$2:$F$78,5,FALSE)</f>
        <v>3821</v>
      </c>
      <c r="F14" s="4">
        <f>VLOOKUP($A$9:$A$93,dt!$A$2:$F$78,6,FALSE)</f>
        <v>287</v>
      </c>
    </row>
    <row r="15" spans="1:6" ht="20.45" customHeight="1">
      <c r="A15" s="14" t="s">
        <v>31</v>
      </c>
      <c r="B15" s="4">
        <f>VLOOKUP($A$9:$A$93,dt!$A$2:$F$78,2,FALSE)</f>
        <v>60</v>
      </c>
      <c r="C15" s="4">
        <f>VLOOKUP($A$9:$A$93,dt!$A$2:$F$78,3,FALSE)</f>
        <v>152</v>
      </c>
      <c r="D15" s="4">
        <f>VLOOKUP($A$9:$A$93,dt!$A$2:$F$78,4,FALSE)</f>
        <v>173</v>
      </c>
      <c r="E15" s="4">
        <f>VLOOKUP($A$9:$A$93,dt!$A$2:$F$78,5,FALSE)</f>
        <v>385</v>
      </c>
      <c r="F15" s="4">
        <f>VLOOKUP($A$9:$A$93,dt!$A$2:$F$78,6,FALSE)</f>
        <v>78</v>
      </c>
    </row>
    <row r="16" spans="1:6" ht="20.45" customHeight="1">
      <c r="A16" s="14" t="s">
        <v>32</v>
      </c>
      <c r="B16" s="4">
        <f>VLOOKUP($A$9:$A$93,dt!$A$2:$F$78,2,FALSE)</f>
        <v>4965</v>
      </c>
      <c r="C16" s="4">
        <f>VLOOKUP($A$9:$A$93,dt!$A$2:$F$78,3,FALSE)</f>
        <v>5959</v>
      </c>
      <c r="D16" s="4">
        <f>VLOOKUP($A$9:$A$93,dt!$A$2:$F$78,4,FALSE)</f>
        <v>6881</v>
      </c>
      <c r="E16" s="4">
        <f>VLOOKUP($A$9:$A$93,dt!$A$2:$F$78,5,FALSE)</f>
        <v>17805</v>
      </c>
      <c r="F16" s="4">
        <f>VLOOKUP($A$9:$A$93,dt!$A$2:$F$78,6,FALSE)</f>
        <v>1311</v>
      </c>
    </row>
    <row r="17" spans="1:6" ht="20.45" customHeight="1">
      <c r="A17" s="14" t="s">
        <v>33</v>
      </c>
      <c r="B17" s="4">
        <f>VLOOKUP($A$9:$A$93,dt!$A$2:$F$78,2,FALSE)</f>
        <v>2922</v>
      </c>
      <c r="C17" s="4">
        <f>VLOOKUP($A$9:$A$93,dt!$A$2:$F$78,3,FALSE)</f>
        <v>4336</v>
      </c>
      <c r="D17" s="4">
        <f>VLOOKUP($A$9:$A$93,dt!$A$2:$F$78,4,FALSE)</f>
        <v>3086</v>
      </c>
      <c r="E17" s="4">
        <f>VLOOKUP($A$9:$A$93,dt!$A$2:$F$78,5,FALSE)</f>
        <v>10344</v>
      </c>
      <c r="F17" s="4">
        <f>VLOOKUP($A$9:$A$93,dt!$A$2:$F$78,6,FALSE)</f>
        <v>710</v>
      </c>
    </row>
    <row r="18" spans="1:6" ht="20.45" customHeight="1">
      <c r="A18" s="13" t="s">
        <v>11</v>
      </c>
      <c r="B18" s="2">
        <f>SUM(B19:B27)</f>
        <v>16475</v>
      </c>
      <c r="C18" s="2">
        <f t="shared" ref="C18:E18" si="4">SUM(C19:C27)</f>
        <v>22561</v>
      </c>
      <c r="D18" s="2">
        <f t="shared" si="4"/>
        <v>16737</v>
      </c>
      <c r="E18" s="2">
        <f t="shared" si="4"/>
        <v>55773</v>
      </c>
      <c r="F18" s="2">
        <f t="shared" ref="F18" si="5">SUM(F19:F27)</f>
        <v>4929</v>
      </c>
    </row>
    <row r="19" spans="1:6" ht="20.45" customHeight="1">
      <c r="A19" s="14" t="s">
        <v>34</v>
      </c>
      <c r="B19" s="4">
        <f>VLOOKUP($A$9:$A$93,dt!$A$2:$F$78,2,FALSE)</f>
        <v>32</v>
      </c>
      <c r="C19" s="4">
        <f>VLOOKUP($A$9:$A$93,dt!$A$2:$F$78,3,FALSE)</f>
        <v>33</v>
      </c>
      <c r="D19" s="4">
        <f>VLOOKUP($A$9:$A$93,dt!$A$2:$F$78,4,FALSE)</f>
        <v>12</v>
      </c>
      <c r="E19" s="4">
        <f>VLOOKUP($A$9:$A$93,dt!$A$2:$F$78,5,FALSE)</f>
        <v>77</v>
      </c>
      <c r="F19" s="4">
        <f>VLOOKUP($A$9:$A$93,dt!$A$2:$F$78,6,FALSE)</f>
        <v>9</v>
      </c>
    </row>
    <row r="20" spans="1:6" ht="20.45" customHeight="1">
      <c r="A20" s="14" t="s">
        <v>35</v>
      </c>
      <c r="B20" s="4">
        <f>VLOOKUP($A$9:$A$93,dt!$A$2:$F$78,2,FALSE)</f>
        <v>2991</v>
      </c>
      <c r="C20" s="4">
        <f>VLOOKUP($A$9:$A$93,dt!$A$2:$F$78,3,FALSE)</f>
        <v>2788</v>
      </c>
      <c r="D20" s="4">
        <f>VLOOKUP($A$9:$A$93,dt!$A$2:$F$78,4,FALSE)</f>
        <v>3303</v>
      </c>
      <c r="E20" s="4">
        <f>VLOOKUP($A$9:$A$93,dt!$A$2:$F$78,5,FALSE)</f>
        <v>9082</v>
      </c>
      <c r="F20" s="4">
        <f>VLOOKUP($A$9:$A$93,dt!$A$2:$F$78,6,FALSE)</f>
        <v>913</v>
      </c>
    </row>
    <row r="21" spans="1:6" ht="20.45" customHeight="1">
      <c r="A21" s="14" t="s">
        <v>36</v>
      </c>
      <c r="B21" s="4">
        <f>VLOOKUP($A$9:$A$93,dt!$A$2:$F$78,2,FALSE)</f>
        <v>350</v>
      </c>
      <c r="C21" s="4">
        <f>VLOOKUP($A$9:$A$93,dt!$A$2:$F$78,3,FALSE)</f>
        <v>282</v>
      </c>
      <c r="D21" s="4">
        <f>VLOOKUP($A$9:$A$93,dt!$A$2:$F$78,4,FALSE)</f>
        <v>261</v>
      </c>
      <c r="E21" s="4">
        <f>VLOOKUP($A$9:$A$93,dt!$A$2:$F$78,5,FALSE)</f>
        <v>893</v>
      </c>
      <c r="F21" s="4">
        <f>VLOOKUP($A$9:$A$93,dt!$A$2:$F$78,6,FALSE)</f>
        <v>98</v>
      </c>
    </row>
    <row r="22" spans="1:6" ht="20.45" customHeight="1">
      <c r="A22" s="14" t="s">
        <v>37</v>
      </c>
      <c r="B22" s="4">
        <f>VLOOKUP($A$9:$A$93,dt!$A$2:$F$78,2,FALSE)</f>
        <v>132</v>
      </c>
      <c r="C22" s="4">
        <f>VLOOKUP($A$9:$A$93,dt!$A$2:$F$78,3,FALSE)</f>
        <v>130</v>
      </c>
      <c r="D22" s="4">
        <f>VLOOKUP($A$9:$A$93,dt!$A$2:$F$78,4,FALSE)</f>
        <v>234</v>
      </c>
      <c r="E22" s="4">
        <f>VLOOKUP($A$9:$A$93,dt!$A$2:$F$78,5,FALSE)</f>
        <v>496</v>
      </c>
      <c r="F22" s="4">
        <f>VLOOKUP($A$9:$A$93,dt!$A$2:$F$78,6,FALSE)</f>
        <v>30</v>
      </c>
    </row>
    <row r="23" spans="1:6" ht="20.45" customHeight="1">
      <c r="A23" s="14" t="s">
        <v>38</v>
      </c>
      <c r="B23" s="4">
        <f>VLOOKUP($A$9:$A$93,dt!$A$2:$F$78,2,FALSE)</f>
        <v>164</v>
      </c>
      <c r="C23" s="4">
        <f>VLOOKUP($A$9:$A$93,dt!$A$2:$F$78,3,FALSE)</f>
        <v>173</v>
      </c>
      <c r="D23" s="4">
        <f>VLOOKUP($A$9:$A$93,dt!$A$2:$F$78,4,FALSE)</f>
        <v>217</v>
      </c>
      <c r="E23" s="4">
        <f>VLOOKUP($A$9:$A$93,dt!$A$2:$F$78,5,FALSE)</f>
        <v>554</v>
      </c>
      <c r="F23" s="4">
        <f>VLOOKUP($A$9:$A$93,dt!$A$2:$F$78,6,FALSE)</f>
        <v>63</v>
      </c>
    </row>
    <row r="24" spans="1:6" ht="20.45" customHeight="1">
      <c r="A24" s="14" t="s">
        <v>39</v>
      </c>
      <c r="B24" s="4">
        <f>VLOOKUP($A$9:$A$93,dt!$A$2:$F$78,2,FALSE)</f>
        <v>690</v>
      </c>
      <c r="C24" s="4">
        <f>VLOOKUP($A$9:$A$93,dt!$A$2:$F$78,3,FALSE)</f>
        <v>1427</v>
      </c>
      <c r="D24" s="4">
        <f>VLOOKUP($A$9:$A$93,dt!$A$2:$F$78,4,FALSE)</f>
        <v>1197</v>
      </c>
      <c r="E24" s="4">
        <f>VLOOKUP($A$9:$A$93,dt!$A$2:$F$78,5,FALSE)</f>
        <v>3314</v>
      </c>
      <c r="F24" s="4">
        <f>VLOOKUP($A$9:$A$93,dt!$A$2:$F$78,6,FALSE)</f>
        <v>303</v>
      </c>
    </row>
    <row r="25" spans="1:6" ht="20.45" customHeight="1">
      <c r="A25" s="14" t="s">
        <v>40</v>
      </c>
      <c r="B25" s="4">
        <f>VLOOKUP($A$9:$A$93,dt!$A$2:$F$78,2,FALSE)</f>
        <v>4218</v>
      </c>
      <c r="C25" s="4">
        <f>VLOOKUP($A$9:$A$93,dt!$A$2:$F$78,3,FALSE)</f>
        <v>5236</v>
      </c>
      <c r="D25" s="4">
        <f>VLOOKUP($A$9:$A$93,dt!$A$2:$F$78,4,FALSE)</f>
        <v>3186</v>
      </c>
      <c r="E25" s="4">
        <f>VLOOKUP($A$9:$A$93,dt!$A$2:$F$78,5,FALSE)</f>
        <v>12640</v>
      </c>
      <c r="F25" s="4">
        <f>VLOOKUP($A$9:$A$93,dt!$A$2:$F$78,6,FALSE)</f>
        <v>1106</v>
      </c>
    </row>
    <row r="26" spans="1:6" ht="20.45" customHeight="1">
      <c r="A26" s="14" t="s">
        <v>41</v>
      </c>
      <c r="B26" s="4">
        <f>VLOOKUP($A$9:$A$93,dt!$A$2:$F$78,2,FALSE)</f>
        <v>3645</v>
      </c>
      <c r="C26" s="4">
        <f>VLOOKUP($A$9:$A$93,dt!$A$2:$F$78,3,FALSE)</f>
        <v>5783</v>
      </c>
      <c r="D26" s="4">
        <f>VLOOKUP($A$9:$A$93,dt!$A$2:$F$78,4,FALSE)</f>
        <v>4090</v>
      </c>
      <c r="E26" s="4">
        <f>VLOOKUP($A$9:$A$93,dt!$A$2:$F$78,5,FALSE)</f>
        <v>13518</v>
      </c>
      <c r="F26" s="4">
        <f>VLOOKUP($A$9:$A$93,dt!$A$2:$F$78,6,FALSE)</f>
        <v>1068</v>
      </c>
    </row>
    <row r="27" spans="1:6" ht="20.45" customHeight="1">
      <c r="A27" s="14" t="s">
        <v>42</v>
      </c>
      <c r="B27" s="4">
        <f>VLOOKUP($A$9:$A$93,dt!$A$2:$F$78,2,FALSE)</f>
        <v>4253</v>
      </c>
      <c r="C27" s="4">
        <f>VLOOKUP($A$9:$A$93,dt!$A$2:$F$78,3,FALSE)</f>
        <v>6709</v>
      </c>
      <c r="D27" s="4">
        <f>VLOOKUP($A$9:$A$93,dt!$A$2:$F$78,4,FALSE)</f>
        <v>4237</v>
      </c>
      <c r="E27" s="4">
        <f>VLOOKUP($A$9:$A$93,dt!$A$2:$F$78,5,FALSE)</f>
        <v>15199</v>
      </c>
      <c r="F27" s="4">
        <f>VLOOKUP($A$9:$A$93,dt!$A$2:$F$78,6,FALSE)</f>
        <v>1339</v>
      </c>
    </row>
    <row r="28" spans="1:6" ht="20.45" customHeight="1">
      <c r="A28" s="13" t="s">
        <v>12</v>
      </c>
      <c r="B28" s="2">
        <f>SUM(B29:B36)</f>
        <v>194243</v>
      </c>
      <c r="C28" s="2">
        <f t="shared" ref="C28:E28" si="6">SUM(C29:C36)</f>
        <v>288285</v>
      </c>
      <c r="D28" s="2">
        <f t="shared" si="6"/>
        <v>232991</v>
      </c>
      <c r="E28" s="2">
        <f t="shared" si="6"/>
        <v>715519</v>
      </c>
      <c r="F28" s="2">
        <f t="shared" ref="F28" si="7">SUM(F29:F36)</f>
        <v>149367</v>
      </c>
    </row>
    <row r="29" spans="1:6" ht="20.45" customHeight="1">
      <c r="A29" s="14" t="s">
        <v>43</v>
      </c>
      <c r="B29" s="4">
        <f>VLOOKUP($A$9:$A$93,dt!$A$2:$F$78,2,FALSE)</f>
        <v>23440</v>
      </c>
      <c r="C29" s="4">
        <f>VLOOKUP($A$9:$A$93,dt!$A$2:$F$78,3,FALSE)</f>
        <v>33964</v>
      </c>
      <c r="D29" s="4">
        <f>VLOOKUP($A$9:$A$93,dt!$A$2:$F$78,4,FALSE)</f>
        <v>30175</v>
      </c>
      <c r="E29" s="4">
        <f>VLOOKUP($A$9:$A$93,dt!$A$2:$F$78,5,FALSE)</f>
        <v>87579</v>
      </c>
      <c r="F29" s="4">
        <f>VLOOKUP($A$9:$A$93,dt!$A$2:$F$78,6,FALSE)</f>
        <v>12849</v>
      </c>
    </row>
    <row r="30" spans="1:6" ht="20.45" customHeight="1">
      <c r="A30" s="14" t="s">
        <v>44</v>
      </c>
      <c r="B30" s="4">
        <f>VLOOKUP($A$9:$A$93,dt!$A$2:$F$78,2,FALSE)</f>
        <v>44921</v>
      </c>
      <c r="C30" s="4">
        <f>VLOOKUP($A$9:$A$93,dt!$A$2:$F$78,3,FALSE)</f>
        <v>65420</v>
      </c>
      <c r="D30" s="4">
        <f>VLOOKUP($A$9:$A$93,dt!$A$2:$F$78,4,FALSE)</f>
        <v>53890</v>
      </c>
      <c r="E30" s="4">
        <f>VLOOKUP($A$9:$A$93,dt!$A$2:$F$78,5,FALSE)</f>
        <v>164231</v>
      </c>
      <c r="F30" s="4">
        <f>VLOOKUP($A$9:$A$93,dt!$A$2:$F$78,6,FALSE)</f>
        <v>27848</v>
      </c>
    </row>
    <row r="31" spans="1:6" ht="20.45" customHeight="1">
      <c r="A31" s="14" t="s">
        <v>45</v>
      </c>
      <c r="B31" s="4">
        <f>VLOOKUP($A$9:$A$93,dt!$A$2:$F$78,2,FALSE)</f>
        <v>38918</v>
      </c>
      <c r="C31" s="4">
        <f>VLOOKUP($A$9:$A$93,dt!$A$2:$F$78,3,FALSE)</f>
        <v>67157</v>
      </c>
      <c r="D31" s="4">
        <f>VLOOKUP($A$9:$A$93,dt!$A$2:$F$78,4,FALSE)</f>
        <v>47508</v>
      </c>
      <c r="E31" s="4">
        <f>VLOOKUP($A$9:$A$93,dt!$A$2:$F$78,5,FALSE)</f>
        <v>153583</v>
      </c>
      <c r="F31" s="4">
        <f>VLOOKUP($A$9:$A$93,dt!$A$2:$F$78,6,FALSE)</f>
        <v>32735</v>
      </c>
    </row>
    <row r="32" spans="1:6" ht="20.45" customHeight="1">
      <c r="A32" s="14" t="s">
        <v>46</v>
      </c>
      <c r="B32" s="4">
        <f>VLOOKUP($A$9:$A$93,dt!$A$2:$F$78,2,FALSE)</f>
        <v>29888</v>
      </c>
      <c r="C32" s="4">
        <f>VLOOKUP($A$9:$A$93,dt!$A$2:$F$78,3,FALSE)</f>
        <v>44199</v>
      </c>
      <c r="D32" s="4">
        <f>VLOOKUP($A$9:$A$93,dt!$A$2:$F$78,4,FALSE)</f>
        <v>29641</v>
      </c>
      <c r="E32" s="4">
        <f>VLOOKUP($A$9:$A$93,dt!$A$2:$F$78,5,FALSE)</f>
        <v>103728</v>
      </c>
      <c r="F32" s="4">
        <f>VLOOKUP($A$9:$A$93,dt!$A$2:$F$78,6,FALSE)</f>
        <v>24595</v>
      </c>
    </row>
    <row r="33" spans="1:6" ht="20.45" customHeight="1">
      <c r="A33" s="14" t="s">
        <v>47</v>
      </c>
      <c r="B33" s="4">
        <f>VLOOKUP($A$9:$A$93,dt!$A$2:$F$78,2,FALSE)</f>
        <v>40201</v>
      </c>
      <c r="C33" s="4">
        <f>VLOOKUP($A$9:$A$93,dt!$A$2:$F$78,3,FALSE)</f>
        <v>51060</v>
      </c>
      <c r="D33" s="4">
        <f>VLOOKUP($A$9:$A$93,dt!$A$2:$F$78,4,FALSE)</f>
        <v>47772</v>
      </c>
      <c r="E33" s="4">
        <f>VLOOKUP($A$9:$A$93,dt!$A$2:$F$78,5,FALSE)</f>
        <v>139033</v>
      </c>
      <c r="F33" s="4">
        <f>VLOOKUP($A$9:$A$93,dt!$A$2:$F$78,6,FALSE)</f>
        <v>36591</v>
      </c>
    </row>
    <row r="34" spans="1:6" ht="20.45" customHeight="1">
      <c r="A34" s="14" t="s">
        <v>48</v>
      </c>
      <c r="B34" s="4">
        <f>VLOOKUP($A$9:$A$93,dt!$A$2:$F$78,2,FALSE)</f>
        <v>8063</v>
      </c>
      <c r="C34" s="4">
        <f>VLOOKUP($A$9:$A$93,dt!$A$2:$F$78,3,FALSE)</f>
        <v>13045</v>
      </c>
      <c r="D34" s="4">
        <f>VLOOKUP($A$9:$A$93,dt!$A$2:$F$78,4,FALSE)</f>
        <v>9432</v>
      </c>
      <c r="E34" s="4">
        <f>VLOOKUP($A$9:$A$93,dt!$A$2:$F$78,5,FALSE)</f>
        <v>30540</v>
      </c>
      <c r="F34" s="4">
        <f>VLOOKUP($A$9:$A$93,dt!$A$2:$F$78,6,FALSE)</f>
        <v>7368</v>
      </c>
    </row>
    <row r="35" spans="1:6" ht="20.45" customHeight="1">
      <c r="A35" s="14" t="s">
        <v>49</v>
      </c>
      <c r="B35" s="4">
        <f>VLOOKUP($A$9:$A$93,dt!$A$2:$F$78,2,FALSE)</f>
        <v>4618</v>
      </c>
      <c r="C35" s="4">
        <f>VLOOKUP($A$9:$A$93,dt!$A$2:$F$78,3,FALSE)</f>
        <v>7352</v>
      </c>
      <c r="D35" s="4">
        <f>VLOOKUP($A$9:$A$93,dt!$A$2:$F$78,4,FALSE)</f>
        <v>7607</v>
      </c>
      <c r="E35" s="4">
        <f>VLOOKUP($A$9:$A$93,dt!$A$2:$F$78,5,FALSE)</f>
        <v>19577</v>
      </c>
      <c r="F35" s="4">
        <f>VLOOKUP($A$9:$A$93,dt!$A$2:$F$78,6,FALSE)</f>
        <v>3099</v>
      </c>
    </row>
    <row r="36" spans="1:6" ht="20.45" customHeight="1">
      <c r="A36" s="14" t="s">
        <v>50</v>
      </c>
      <c r="B36" s="4">
        <f>VLOOKUP($A$9:$A$93,dt!$A$2:$F$78,2,FALSE)</f>
        <v>4194</v>
      </c>
      <c r="C36" s="4">
        <f>VLOOKUP($A$9:$A$93,dt!$A$2:$F$78,3,FALSE)</f>
        <v>6088</v>
      </c>
      <c r="D36" s="4">
        <f>VLOOKUP($A$9:$A$93,dt!$A$2:$F$78,4,FALSE)</f>
        <v>6966</v>
      </c>
      <c r="E36" s="4">
        <f>VLOOKUP($A$9:$A$93,dt!$A$2:$F$78,5,FALSE)</f>
        <v>17248</v>
      </c>
      <c r="F36" s="4">
        <f>VLOOKUP($A$9:$A$93,dt!$A$2:$F$78,6,FALSE)</f>
        <v>4282</v>
      </c>
    </row>
    <row r="37" spans="1:6" ht="20.45" customHeight="1">
      <c r="A37" s="13" t="s">
        <v>13</v>
      </c>
      <c r="B37" s="2">
        <f>SUM(B38:B49)</f>
        <v>142565</v>
      </c>
      <c r="C37" s="2">
        <f t="shared" ref="C37:D37" si="8">SUM(C38:C49)</f>
        <v>221706</v>
      </c>
      <c r="D37" s="2">
        <f t="shared" si="8"/>
        <v>203347</v>
      </c>
      <c r="E37" s="2">
        <f t="shared" ref="E37" si="9">SUM(E38:E49)</f>
        <v>567618</v>
      </c>
      <c r="F37" s="2">
        <f>SUM(F38:F49)</f>
        <v>113257</v>
      </c>
    </row>
    <row r="38" spans="1:6" ht="20.45" customHeight="1">
      <c r="A38" s="14" t="s">
        <v>51</v>
      </c>
      <c r="B38" s="4">
        <f>VLOOKUP($A$9:$A$93,dt!$A$2:$F$78,2,FALSE)</f>
        <v>6946</v>
      </c>
      <c r="C38" s="4">
        <f>VLOOKUP($A$9:$A$93,dt!$A$2:$F$78,3,FALSE)</f>
        <v>8584</v>
      </c>
      <c r="D38" s="4">
        <f>VLOOKUP($A$9:$A$93,dt!$A$2:$F$78,4,FALSE)</f>
        <v>7970</v>
      </c>
      <c r="E38" s="4">
        <f>VLOOKUP($A$9:$A$93,dt!$A$2:$F$78,5,FALSE)</f>
        <v>23500</v>
      </c>
      <c r="F38" s="4">
        <f>VLOOKUP($A$9:$A$93,dt!$A$2:$F$78,6,FALSE)</f>
        <v>2995</v>
      </c>
    </row>
    <row r="39" spans="1:6" ht="20.45" customHeight="1">
      <c r="A39" s="14" t="s">
        <v>52</v>
      </c>
      <c r="B39" s="4">
        <f>VLOOKUP($A$9:$A$93,dt!$A$2:$F$78,2,FALSE)</f>
        <v>4661</v>
      </c>
      <c r="C39" s="4">
        <f>VLOOKUP($A$9:$A$93,dt!$A$2:$F$78,3,FALSE)</f>
        <v>7625</v>
      </c>
      <c r="D39" s="4">
        <f>VLOOKUP($A$9:$A$93,dt!$A$2:$F$78,4,FALSE)</f>
        <v>6750</v>
      </c>
      <c r="E39" s="4">
        <f>VLOOKUP($A$9:$A$93,dt!$A$2:$F$78,5,FALSE)</f>
        <v>19036</v>
      </c>
      <c r="F39" s="4">
        <f>VLOOKUP($A$9:$A$93,dt!$A$2:$F$78,6,FALSE)</f>
        <v>3317</v>
      </c>
    </row>
    <row r="40" spans="1:6" ht="20.45" customHeight="1">
      <c r="A40" s="14" t="s">
        <v>53</v>
      </c>
      <c r="B40" s="4">
        <f>VLOOKUP($A$9:$A$93,dt!$A$2:$F$78,2,FALSE)</f>
        <v>10968</v>
      </c>
      <c r="C40" s="4">
        <f>VLOOKUP($A$9:$A$93,dt!$A$2:$F$78,3,FALSE)</f>
        <v>18797</v>
      </c>
      <c r="D40" s="4">
        <f>VLOOKUP($A$9:$A$93,dt!$A$2:$F$78,4,FALSE)</f>
        <v>18104</v>
      </c>
      <c r="E40" s="4">
        <f>VLOOKUP($A$9:$A$93,dt!$A$2:$F$78,5,FALSE)</f>
        <v>47869</v>
      </c>
      <c r="F40" s="4">
        <f>VLOOKUP($A$9:$A$93,dt!$A$2:$F$78,6,FALSE)</f>
        <v>8451</v>
      </c>
    </row>
    <row r="41" spans="1:6" ht="20.45" customHeight="1">
      <c r="A41" s="14" t="s">
        <v>54</v>
      </c>
      <c r="B41" s="4">
        <f>VLOOKUP($A$9:$A$93,dt!$A$2:$F$78,2,FALSE)</f>
        <v>18066</v>
      </c>
      <c r="C41" s="4">
        <f>VLOOKUP($A$9:$A$93,dt!$A$2:$F$78,3,FALSE)</f>
        <v>28090</v>
      </c>
      <c r="D41" s="4">
        <f>VLOOKUP($A$9:$A$93,dt!$A$2:$F$78,4,FALSE)</f>
        <v>23507</v>
      </c>
      <c r="E41" s="4">
        <f>VLOOKUP($A$9:$A$93,dt!$A$2:$F$78,5,FALSE)</f>
        <v>69663</v>
      </c>
      <c r="F41" s="4">
        <f>VLOOKUP($A$9:$A$93,dt!$A$2:$F$78,6,FALSE)</f>
        <v>13417</v>
      </c>
    </row>
    <row r="42" spans="1:6" ht="20.45" customHeight="1">
      <c r="A42" s="14" t="s">
        <v>55</v>
      </c>
      <c r="B42" s="4">
        <f>VLOOKUP($A$9:$A$93,dt!$A$2:$F$78,2,FALSE)</f>
        <v>3638</v>
      </c>
      <c r="C42" s="4">
        <f>VLOOKUP($A$9:$A$93,dt!$A$2:$F$78,3,FALSE)</f>
        <v>5990</v>
      </c>
      <c r="D42" s="4">
        <f>VLOOKUP($A$9:$A$93,dt!$A$2:$F$78,4,FALSE)</f>
        <v>5220</v>
      </c>
      <c r="E42" s="4">
        <f>VLOOKUP($A$9:$A$93,dt!$A$2:$F$78,5,FALSE)</f>
        <v>14848</v>
      </c>
      <c r="F42" s="4">
        <f>VLOOKUP($A$9:$A$93,dt!$A$2:$F$78,6,FALSE)</f>
        <v>1845</v>
      </c>
    </row>
    <row r="43" spans="1:6" ht="20.45" customHeight="1">
      <c r="A43" s="14" t="s">
        <v>56</v>
      </c>
      <c r="B43" s="4">
        <f>VLOOKUP($A$9:$A$93,dt!$A$2:$F$78,2,FALSE)</f>
        <v>4731</v>
      </c>
      <c r="C43" s="4">
        <f>VLOOKUP($A$9:$A$93,dt!$A$2:$F$78,3,FALSE)</f>
        <v>5913</v>
      </c>
      <c r="D43" s="4">
        <f>VLOOKUP($A$9:$A$93,dt!$A$2:$F$78,4,FALSE)</f>
        <v>5073</v>
      </c>
      <c r="E43" s="4">
        <f>VLOOKUP($A$9:$A$93,dt!$A$2:$F$78,5,FALSE)</f>
        <v>15717</v>
      </c>
      <c r="F43" s="4">
        <f>VLOOKUP($A$9:$A$93,dt!$A$2:$F$78,6,FALSE)</f>
        <v>2702</v>
      </c>
    </row>
    <row r="44" spans="1:6" ht="20.45" customHeight="1">
      <c r="A44" s="14" t="s">
        <v>57</v>
      </c>
      <c r="B44" s="4">
        <f>VLOOKUP($A$9:$A$93,dt!$A$2:$F$78,2,FALSE)</f>
        <v>18807</v>
      </c>
      <c r="C44" s="4">
        <f>VLOOKUP($A$9:$A$93,dt!$A$2:$F$78,3,FALSE)</f>
        <v>23893</v>
      </c>
      <c r="D44" s="4">
        <f>VLOOKUP($A$9:$A$93,dt!$A$2:$F$78,4,FALSE)</f>
        <v>28326</v>
      </c>
      <c r="E44" s="4">
        <f>VLOOKUP($A$9:$A$93,dt!$A$2:$F$78,5,FALSE)</f>
        <v>71026</v>
      </c>
      <c r="F44" s="4">
        <f>VLOOKUP($A$9:$A$93,dt!$A$2:$F$78,6,FALSE)</f>
        <v>14118</v>
      </c>
    </row>
    <row r="45" spans="1:6" ht="20.45" customHeight="1">
      <c r="A45" s="14" t="s">
        <v>58</v>
      </c>
      <c r="B45" s="4">
        <f>VLOOKUP($A$9:$A$93,dt!$A$2:$F$78,2,FALSE)</f>
        <v>16689</v>
      </c>
      <c r="C45" s="4">
        <f>VLOOKUP($A$9:$A$93,dt!$A$2:$F$78,3,FALSE)</f>
        <v>28482</v>
      </c>
      <c r="D45" s="4">
        <f>VLOOKUP($A$9:$A$93,dt!$A$2:$F$78,4,FALSE)</f>
        <v>31011</v>
      </c>
      <c r="E45" s="4">
        <f>VLOOKUP($A$9:$A$93,dt!$A$2:$F$78,5,FALSE)</f>
        <v>76182</v>
      </c>
      <c r="F45" s="4">
        <f>VLOOKUP($A$9:$A$93,dt!$A$2:$F$78,6,FALSE)</f>
        <v>20266</v>
      </c>
    </row>
    <row r="46" spans="1:6" ht="20.45" customHeight="1">
      <c r="A46" s="14" t="s">
        <v>59</v>
      </c>
      <c r="B46" s="4">
        <f>VLOOKUP($A$9:$A$93,dt!$A$2:$F$78,2,FALSE)</f>
        <v>9363</v>
      </c>
      <c r="C46" s="4">
        <f>VLOOKUP($A$9:$A$93,dt!$A$2:$F$78,3,FALSE)</f>
        <v>13830</v>
      </c>
      <c r="D46" s="4">
        <f>VLOOKUP($A$9:$A$93,dt!$A$2:$F$78,4,FALSE)</f>
        <v>16191</v>
      </c>
      <c r="E46" s="4">
        <f>VLOOKUP($A$9:$A$93,dt!$A$2:$F$78,5,FALSE)</f>
        <v>39384</v>
      </c>
      <c r="F46" s="4">
        <f>VLOOKUP($A$9:$A$93,dt!$A$2:$F$78,6,FALSE)</f>
        <v>8275</v>
      </c>
    </row>
    <row r="47" spans="1:6" ht="20.45" customHeight="1">
      <c r="A47" s="14" t="s">
        <v>60</v>
      </c>
      <c r="B47" s="4">
        <f>VLOOKUP($A$9:$A$93,dt!$A$2:$F$78,2,FALSE)</f>
        <v>23444</v>
      </c>
      <c r="C47" s="4">
        <f>VLOOKUP($A$9:$A$93,dt!$A$2:$F$78,3,FALSE)</f>
        <v>37136</v>
      </c>
      <c r="D47" s="4">
        <f>VLOOKUP($A$9:$A$93,dt!$A$2:$F$78,4,FALSE)</f>
        <v>34456</v>
      </c>
      <c r="E47" s="4">
        <f>VLOOKUP($A$9:$A$93,dt!$A$2:$F$78,5,FALSE)</f>
        <v>95036</v>
      </c>
      <c r="F47" s="4">
        <f>VLOOKUP($A$9:$A$93,dt!$A$2:$F$78,6,FALSE)</f>
        <v>18615</v>
      </c>
    </row>
    <row r="48" spans="1:6" ht="20.45" customHeight="1">
      <c r="A48" s="14" t="s">
        <v>61</v>
      </c>
      <c r="B48" s="4">
        <f>VLOOKUP($A$9:$A$93,dt!$A$2:$F$78,2,FALSE)</f>
        <v>21123</v>
      </c>
      <c r="C48" s="4">
        <f>VLOOKUP($A$9:$A$93,dt!$A$2:$F$78,3,FALSE)</f>
        <v>35815</v>
      </c>
      <c r="D48" s="4">
        <f>VLOOKUP($A$9:$A$93,dt!$A$2:$F$78,4,FALSE)</f>
        <v>21182</v>
      </c>
      <c r="E48" s="4">
        <f>VLOOKUP($A$9:$A$93,dt!$A$2:$F$78,5,FALSE)</f>
        <v>78120</v>
      </c>
      <c r="F48" s="4">
        <f>VLOOKUP($A$9:$A$93,dt!$A$2:$F$78,6,FALSE)</f>
        <v>14916</v>
      </c>
    </row>
    <row r="49" spans="1:6" ht="20.45" customHeight="1">
      <c r="A49" s="14" t="s">
        <v>62</v>
      </c>
      <c r="B49" s="4">
        <f>VLOOKUP($A$9:$A$93,dt!$A$2:$F$78,2,FALSE)</f>
        <v>4129</v>
      </c>
      <c r="C49" s="4">
        <f>VLOOKUP($A$9:$A$93,dt!$A$2:$F$78,3,FALSE)</f>
        <v>7551</v>
      </c>
      <c r="D49" s="4">
        <f>VLOOKUP($A$9:$A$93,dt!$A$2:$F$78,4,FALSE)</f>
        <v>5557</v>
      </c>
      <c r="E49" s="4">
        <f>VLOOKUP($A$9:$A$93,dt!$A$2:$F$78,5,FALSE)</f>
        <v>17237</v>
      </c>
      <c r="F49" s="4">
        <f>VLOOKUP($A$9:$A$93,dt!$A$2:$F$78,6,FALSE)</f>
        <v>4340</v>
      </c>
    </row>
    <row r="50" spans="1:6" ht="20.45" customHeight="1">
      <c r="A50" s="13" t="s">
        <v>14</v>
      </c>
      <c r="B50" s="2">
        <f>SUM(B51:B58)</f>
        <v>68056</v>
      </c>
      <c r="C50" s="2">
        <f t="shared" ref="C50:E50" si="10">SUM(C51:C58)</f>
        <v>70558</v>
      </c>
      <c r="D50" s="2">
        <f t="shared" si="10"/>
        <v>45117</v>
      </c>
      <c r="E50" s="2">
        <f t="shared" si="10"/>
        <v>183731</v>
      </c>
      <c r="F50" s="2">
        <f t="shared" ref="F50" si="11">SUM(F51:F58)</f>
        <v>19411</v>
      </c>
    </row>
    <row r="51" spans="1:6" ht="20.45" customHeight="1">
      <c r="A51" s="14" t="s">
        <v>63</v>
      </c>
      <c r="B51" s="4">
        <f>VLOOKUP($A$9:$A$93,dt!$A$2:$F$78,2,FALSE)</f>
        <v>23192</v>
      </c>
      <c r="C51" s="4">
        <f>VLOOKUP($A$9:$A$93,dt!$A$2:$F$78,3,FALSE)</f>
        <v>20953</v>
      </c>
      <c r="D51" s="4">
        <f>VLOOKUP($A$9:$A$93,dt!$A$2:$F$78,4,FALSE)</f>
        <v>12616</v>
      </c>
      <c r="E51" s="4">
        <f>VLOOKUP($A$9:$A$93,dt!$A$2:$F$78,5,FALSE)</f>
        <v>56761</v>
      </c>
      <c r="F51" s="4">
        <f>VLOOKUP($A$9:$A$93,dt!$A$2:$F$78,6,FALSE)</f>
        <v>5918</v>
      </c>
    </row>
    <row r="52" spans="1:6" ht="20.45" customHeight="1">
      <c r="A52" s="14" t="s">
        <v>64</v>
      </c>
      <c r="B52" s="4">
        <f>VLOOKUP($A$9:$A$93,dt!$A$2:$F$78,2,FALSE)</f>
        <v>2306</v>
      </c>
      <c r="C52" s="4">
        <f>VLOOKUP($A$9:$A$93,dt!$A$2:$F$78,3,FALSE)</f>
        <v>2842</v>
      </c>
      <c r="D52" s="4">
        <f>VLOOKUP($A$9:$A$93,dt!$A$2:$F$78,4,FALSE)</f>
        <v>1722</v>
      </c>
      <c r="E52" s="4">
        <f>VLOOKUP($A$9:$A$93,dt!$A$2:$F$78,5,FALSE)</f>
        <v>6870</v>
      </c>
      <c r="F52" s="4">
        <f>VLOOKUP($A$9:$A$93,dt!$A$2:$F$78,6,FALSE)</f>
        <v>588</v>
      </c>
    </row>
    <row r="53" spans="1:6" ht="20.45" customHeight="1">
      <c r="A53" s="14" t="s">
        <v>65</v>
      </c>
      <c r="B53" s="4">
        <f>VLOOKUP($A$9:$A$93,dt!$A$2:$F$78,2,FALSE)</f>
        <v>4985</v>
      </c>
      <c r="C53" s="4">
        <f>VLOOKUP($A$9:$A$93,dt!$A$2:$F$78,3,FALSE)</f>
        <v>5884</v>
      </c>
      <c r="D53" s="4">
        <f>VLOOKUP($A$9:$A$93,dt!$A$2:$F$78,4,FALSE)</f>
        <v>5377</v>
      </c>
      <c r="E53" s="4">
        <f>VLOOKUP($A$9:$A$93,dt!$A$2:$F$78,5,FALSE)</f>
        <v>16246</v>
      </c>
      <c r="F53" s="4">
        <f>VLOOKUP($A$9:$A$93,dt!$A$2:$F$78,6,FALSE)</f>
        <v>1671</v>
      </c>
    </row>
    <row r="54" spans="1:6" ht="20.45" customHeight="1">
      <c r="A54" s="14" t="s">
        <v>66</v>
      </c>
      <c r="B54" s="4">
        <f>VLOOKUP($A$9:$A$93,dt!$A$2:$F$78,2,FALSE)</f>
        <v>2939</v>
      </c>
      <c r="C54" s="4">
        <f>VLOOKUP($A$9:$A$93,dt!$A$2:$F$78,3,FALSE)</f>
        <v>5916</v>
      </c>
      <c r="D54" s="4">
        <f>VLOOKUP($A$9:$A$93,dt!$A$2:$F$78,4,FALSE)</f>
        <v>2801</v>
      </c>
      <c r="E54" s="4">
        <f>VLOOKUP($A$9:$A$93,dt!$A$2:$F$78,5,FALSE)</f>
        <v>11656</v>
      </c>
      <c r="F54" s="4">
        <f>VLOOKUP($A$9:$A$93,dt!$A$2:$F$78,6,FALSE)</f>
        <v>1162</v>
      </c>
    </row>
    <row r="55" spans="1:6" ht="20.45" customHeight="1">
      <c r="A55" s="14" t="s">
        <v>67</v>
      </c>
      <c r="B55" s="4">
        <f>VLOOKUP($A$9:$A$93,dt!$A$2:$F$78,2,FALSE)</f>
        <v>3228</v>
      </c>
      <c r="C55" s="4">
        <f>VLOOKUP($A$9:$A$93,dt!$A$2:$F$78,3,FALSE)</f>
        <v>3367</v>
      </c>
      <c r="D55" s="4">
        <f>VLOOKUP($A$9:$A$93,dt!$A$2:$F$78,4,FALSE)</f>
        <v>3206</v>
      </c>
      <c r="E55" s="4">
        <f>VLOOKUP($A$9:$A$93,dt!$A$2:$F$78,5,FALSE)</f>
        <v>9801</v>
      </c>
      <c r="F55" s="4">
        <f>VLOOKUP($A$9:$A$93,dt!$A$2:$F$78,6,FALSE)</f>
        <v>1634</v>
      </c>
    </row>
    <row r="56" spans="1:6" ht="20.45" customHeight="1">
      <c r="A56" s="14" t="s">
        <v>68</v>
      </c>
      <c r="B56" s="4">
        <f>VLOOKUP($A$9:$A$93,dt!$A$2:$F$78,2,FALSE)</f>
        <v>2332</v>
      </c>
      <c r="C56" s="4">
        <f>VLOOKUP($A$9:$A$93,dt!$A$2:$F$78,3,FALSE)</f>
        <v>3517</v>
      </c>
      <c r="D56" s="4">
        <f>VLOOKUP($A$9:$A$93,dt!$A$2:$F$78,4,FALSE)</f>
        <v>2188</v>
      </c>
      <c r="E56" s="4">
        <f>VLOOKUP($A$9:$A$93,dt!$A$2:$F$78,5,FALSE)</f>
        <v>8037</v>
      </c>
      <c r="F56" s="4">
        <f>VLOOKUP($A$9:$A$93,dt!$A$2:$F$78,6,FALSE)</f>
        <v>891</v>
      </c>
    </row>
    <row r="57" spans="1:6" ht="20.45" customHeight="1">
      <c r="A57" s="14" t="s">
        <v>69</v>
      </c>
      <c r="B57" s="4">
        <f>VLOOKUP($A$9:$A$93,dt!$A$2:$F$78,2,FALSE)</f>
        <v>5188</v>
      </c>
      <c r="C57" s="4">
        <f>VLOOKUP($A$9:$A$93,dt!$A$2:$F$78,3,FALSE)</f>
        <v>7667</v>
      </c>
      <c r="D57" s="4">
        <f>VLOOKUP($A$9:$A$93,dt!$A$2:$F$78,4,FALSE)</f>
        <v>5576</v>
      </c>
      <c r="E57" s="4">
        <f>VLOOKUP($A$9:$A$93,dt!$A$2:$F$78,5,FALSE)</f>
        <v>18431</v>
      </c>
      <c r="F57" s="4">
        <f>VLOOKUP($A$9:$A$93,dt!$A$2:$F$78,6,FALSE)</f>
        <v>2196</v>
      </c>
    </row>
    <row r="58" spans="1:6" ht="20.45" customHeight="1">
      <c r="A58" s="14" t="s">
        <v>70</v>
      </c>
      <c r="B58" s="4">
        <f>VLOOKUP($A$9:$A$93,dt!$A$2:$F$78,2,FALSE)</f>
        <v>23886</v>
      </c>
      <c r="C58" s="4">
        <f>VLOOKUP($A$9:$A$93,dt!$A$2:$F$78,3,FALSE)</f>
        <v>20412</v>
      </c>
      <c r="D58" s="4">
        <f>VLOOKUP($A$9:$A$93,dt!$A$2:$F$78,4,FALSE)</f>
        <v>11631</v>
      </c>
      <c r="E58" s="4">
        <f>VLOOKUP($A$9:$A$93,dt!$A$2:$F$78,5,FALSE)</f>
        <v>55929</v>
      </c>
      <c r="F58" s="4">
        <f>VLOOKUP($A$9:$A$93,dt!$A$2:$F$78,6,FALSE)</f>
        <v>5351</v>
      </c>
    </row>
    <row r="59" spans="1:6" ht="20.45" customHeight="1">
      <c r="A59" s="13" t="s">
        <v>15</v>
      </c>
      <c r="B59" s="2">
        <f>SUM(B60:B68)</f>
        <v>58716</v>
      </c>
      <c r="C59" s="2">
        <f t="shared" ref="C59:D59" si="12">SUM(C60:C68)</f>
        <v>61652</v>
      </c>
      <c r="D59" s="2">
        <f t="shared" si="12"/>
        <v>55236</v>
      </c>
      <c r="E59" s="2">
        <f t="shared" ref="E59:F59" si="13">SUM(E60:E68)</f>
        <v>175604</v>
      </c>
      <c r="F59" s="2">
        <f t="shared" si="13"/>
        <v>15727</v>
      </c>
    </row>
    <row r="60" spans="1:6" ht="20.45" customHeight="1">
      <c r="A60" s="14" t="s">
        <v>71</v>
      </c>
      <c r="B60" s="4">
        <f>VLOOKUP($A$9:$A$93,dt!$A$2:$F$78,2,FALSE)</f>
        <v>8203</v>
      </c>
      <c r="C60" s="4">
        <f>VLOOKUP($A$9:$A$93,dt!$A$2:$F$78,3,FALSE)</f>
        <v>7662</v>
      </c>
      <c r="D60" s="4">
        <f>VLOOKUP($A$9:$A$93,dt!$A$2:$F$78,4,FALSE)</f>
        <v>10602</v>
      </c>
      <c r="E60" s="4">
        <f>VLOOKUP($A$9:$A$93,dt!$A$2:$F$78,5,FALSE)</f>
        <v>26467</v>
      </c>
      <c r="F60" s="4">
        <f>VLOOKUP($A$9:$A$93,dt!$A$2:$F$78,6,FALSE)</f>
        <v>2033</v>
      </c>
    </row>
    <row r="61" spans="1:6" ht="20.45" customHeight="1">
      <c r="A61" s="14" t="s">
        <v>72</v>
      </c>
      <c r="B61" s="4">
        <f>VLOOKUP($A$9:$A$93,dt!$A$2:$F$78,2,FALSE)</f>
        <v>2990</v>
      </c>
      <c r="C61" s="4">
        <f>VLOOKUP($A$9:$A$93,dt!$A$2:$F$78,3,FALSE)</f>
        <v>4860</v>
      </c>
      <c r="D61" s="4">
        <f>VLOOKUP($A$9:$A$93,dt!$A$2:$F$78,4,FALSE)</f>
        <v>3861</v>
      </c>
      <c r="E61" s="4">
        <f>VLOOKUP($A$9:$A$93,dt!$A$2:$F$78,5,FALSE)</f>
        <v>11711</v>
      </c>
      <c r="F61" s="4">
        <f>VLOOKUP($A$9:$A$93,dt!$A$2:$F$78,6,FALSE)</f>
        <v>1039</v>
      </c>
    </row>
    <row r="62" spans="1:6" ht="20.45" customHeight="1">
      <c r="A62" s="14" t="s">
        <v>73</v>
      </c>
      <c r="B62" s="4">
        <f>VLOOKUP($A$9:$A$93,dt!$A$2:$F$78,2,FALSE)</f>
        <v>9213</v>
      </c>
      <c r="C62" s="4">
        <f>VLOOKUP($A$9:$A$93,dt!$A$2:$F$78,3,FALSE)</f>
        <v>11924</v>
      </c>
      <c r="D62" s="4">
        <f>VLOOKUP($A$9:$A$93,dt!$A$2:$F$78,4,FALSE)</f>
        <v>11945</v>
      </c>
      <c r="E62" s="4">
        <f>VLOOKUP($A$9:$A$93,dt!$A$2:$F$78,5,FALSE)</f>
        <v>33082</v>
      </c>
      <c r="F62" s="4">
        <f>VLOOKUP($A$9:$A$93,dt!$A$2:$F$78,6,FALSE)</f>
        <v>2971</v>
      </c>
    </row>
    <row r="63" spans="1:6" ht="20.45" customHeight="1">
      <c r="A63" s="14" t="s">
        <v>74</v>
      </c>
      <c r="B63" s="4">
        <f>VLOOKUP($A$9:$A$93,dt!$A$2:$F$78,2,FALSE)</f>
        <v>3755</v>
      </c>
      <c r="C63" s="4">
        <f>VLOOKUP($A$9:$A$93,dt!$A$2:$F$78,3,FALSE)</f>
        <v>4661</v>
      </c>
      <c r="D63" s="4">
        <f>VLOOKUP($A$9:$A$93,dt!$A$2:$F$78,4,FALSE)</f>
        <v>4085</v>
      </c>
      <c r="E63" s="4">
        <f>VLOOKUP($A$9:$A$93,dt!$A$2:$F$78,5,FALSE)</f>
        <v>12501</v>
      </c>
      <c r="F63" s="4">
        <f>VLOOKUP($A$9:$A$93,dt!$A$2:$F$78,6,FALSE)</f>
        <v>1067</v>
      </c>
    </row>
    <row r="64" spans="1:6" ht="20.45" customHeight="1">
      <c r="A64" s="14" t="s">
        <v>75</v>
      </c>
      <c r="B64" s="4">
        <f>VLOOKUP($A$9:$A$93,dt!$A$2:$F$78,2,FALSE)</f>
        <v>12731</v>
      </c>
      <c r="C64" s="4">
        <f>VLOOKUP($A$9:$A$93,dt!$A$2:$F$78,3,FALSE)</f>
        <v>11567</v>
      </c>
      <c r="D64" s="4">
        <f>VLOOKUP($A$9:$A$93,dt!$A$2:$F$78,4,FALSE)</f>
        <v>6621</v>
      </c>
      <c r="E64" s="4">
        <f>VLOOKUP($A$9:$A$93,dt!$A$2:$F$78,5,FALSE)</f>
        <v>30919</v>
      </c>
      <c r="F64" s="4">
        <f>VLOOKUP($A$9:$A$93,dt!$A$2:$F$78,6,FALSE)</f>
        <v>2565</v>
      </c>
    </row>
    <row r="65" spans="1:6" ht="20.45" customHeight="1">
      <c r="A65" s="14" t="s">
        <v>76</v>
      </c>
      <c r="B65" s="4">
        <f>VLOOKUP($A$9:$A$93,dt!$A$2:$F$78,2,FALSE)</f>
        <v>4481</v>
      </c>
      <c r="C65" s="4">
        <f>VLOOKUP($A$9:$A$93,dt!$A$2:$F$78,3,FALSE)</f>
        <v>2949</v>
      </c>
      <c r="D65" s="4">
        <f>VLOOKUP($A$9:$A$93,dt!$A$2:$F$78,4,FALSE)</f>
        <v>2726</v>
      </c>
      <c r="E65" s="4">
        <f>VLOOKUP($A$9:$A$93,dt!$A$2:$F$78,5,FALSE)</f>
        <v>10156</v>
      </c>
      <c r="F65" s="4">
        <f>VLOOKUP($A$9:$A$93,dt!$A$2:$F$78,6,FALSE)</f>
        <v>1030</v>
      </c>
    </row>
    <row r="66" spans="1:6" ht="20.45" customHeight="1">
      <c r="A66" s="14" t="s">
        <v>77</v>
      </c>
      <c r="B66" s="4">
        <f>VLOOKUP($A$9:$A$93,dt!$A$2:$F$78,2,FALSE)</f>
        <v>12260</v>
      </c>
      <c r="C66" s="4">
        <f>VLOOKUP($A$9:$A$93,dt!$A$2:$F$78,3,FALSE)</f>
        <v>10769</v>
      </c>
      <c r="D66" s="4">
        <f>VLOOKUP($A$9:$A$93,dt!$A$2:$F$78,4,FALSE)</f>
        <v>7716</v>
      </c>
      <c r="E66" s="4">
        <f>VLOOKUP($A$9:$A$93,dt!$A$2:$F$78,5,FALSE)</f>
        <v>30745</v>
      </c>
      <c r="F66" s="4">
        <f>VLOOKUP($A$9:$A$93,dt!$A$2:$F$78,6,FALSE)</f>
        <v>3157</v>
      </c>
    </row>
    <row r="67" spans="1:6" ht="20.45" customHeight="1">
      <c r="A67" s="14" t="s">
        <v>78</v>
      </c>
      <c r="B67" s="4">
        <f>VLOOKUP($A$9:$A$93,dt!$A$2:$F$78,2,FALSE)</f>
        <v>2470</v>
      </c>
      <c r="C67" s="4">
        <f>VLOOKUP($A$9:$A$93,dt!$A$2:$F$78,3,FALSE)</f>
        <v>3698</v>
      </c>
      <c r="D67" s="4">
        <f>VLOOKUP($A$9:$A$93,dt!$A$2:$F$78,4,FALSE)</f>
        <v>4090</v>
      </c>
      <c r="E67" s="4">
        <f>VLOOKUP($A$9:$A$93,dt!$A$2:$F$78,5,FALSE)</f>
        <v>10258</v>
      </c>
      <c r="F67" s="4">
        <f>VLOOKUP($A$9:$A$93,dt!$A$2:$F$78,6,FALSE)</f>
        <v>814</v>
      </c>
    </row>
    <row r="68" spans="1:6" ht="20.45" customHeight="1">
      <c r="A68" s="14" t="s">
        <v>79</v>
      </c>
      <c r="B68" s="4">
        <f>VLOOKUP($A$9:$A$93,dt!$A$2:$F$78,2,FALSE)</f>
        <v>2613</v>
      </c>
      <c r="C68" s="4">
        <f>VLOOKUP($A$9:$A$93,dt!$A$2:$F$78,3,FALSE)</f>
        <v>3562</v>
      </c>
      <c r="D68" s="4">
        <f>VLOOKUP($A$9:$A$93,dt!$A$2:$F$78,4,FALSE)</f>
        <v>3590</v>
      </c>
      <c r="E68" s="4">
        <f>VLOOKUP($A$9:$A$93,dt!$A$2:$F$78,5,FALSE)</f>
        <v>9765</v>
      </c>
      <c r="F68" s="4">
        <f>VLOOKUP($A$9:$A$93,dt!$A$2:$F$78,6,FALSE)</f>
        <v>1051</v>
      </c>
    </row>
    <row r="69" spans="1:6" ht="20.45" customHeight="1">
      <c r="A69" s="13" t="s">
        <v>16</v>
      </c>
      <c r="B69" s="2">
        <f>SUM(B70:B77)</f>
        <v>6435</v>
      </c>
      <c r="C69" s="2">
        <f t="shared" ref="C69:F69" si="14">SUM(C70:C77)</f>
        <v>7829</v>
      </c>
      <c r="D69" s="2">
        <f t="shared" si="14"/>
        <v>7631</v>
      </c>
      <c r="E69" s="2">
        <f t="shared" si="14"/>
        <v>21895</v>
      </c>
      <c r="F69" s="2">
        <f t="shared" si="14"/>
        <v>1979</v>
      </c>
    </row>
    <row r="70" spans="1:6" ht="20.45" customHeight="1">
      <c r="A70" s="14" t="s">
        <v>80</v>
      </c>
      <c r="B70" s="4">
        <f>VLOOKUP($A$9:$A$93,dt!$A$2:$F$78,2,FALSE)</f>
        <v>327</v>
      </c>
      <c r="C70" s="4">
        <f>VLOOKUP($A$9:$A$93,dt!$A$2:$F$78,3,FALSE)</f>
        <v>298</v>
      </c>
      <c r="D70" s="4">
        <f>VLOOKUP($A$9:$A$93,dt!$A$2:$F$78,4,FALSE)</f>
        <v>447</v>
      </c>
      <c r="E70" s="4">
        <f>VLOOKUP($A$9:$A$93,dt!$A$2:$F$78,5,FALSE)</f>
        <v>1072</v>
      </c>
      <c r="F70" s="4">
        <f>VLOOKUP($A$9:$A$93,dt!$A$2:$F$78,6,FALSE)</f>
        <v>101</v>
      </c>
    </row>
    <row r="71" spans="1:6" ht="20.45" customHeight="1">
      <c r="A71" s="14" t="s">
        <v>81</v>
      </c>
      <c r="B71" s="4">
        <f>VLOOKUP($A$9:$A$93,dt!$A$2:$F$78,2,FALSE)</f>
        <v>3860</v>
      </c>
      <c r="C71" s="4">
        <f>VLOOKUP($A$9:$A$93,dt!$A$2:$F$78,3,FALSE)</f>
        <v>4878</v>
      </c>
      <c r="D71" s="4">
        <f>VLOOKUP($A$9:$A$93,dt!$A$2:$F$78,4,FALSE)</f>
        <v>4291</v>
      </c>
      <c r="E71" s="4">
        <f>VLOOKUP($A$9:$A$93,dt!$A$2:$F$78,5,FALSE)</f>
        <v>13029</v>
      </c>
      <c r="F71" s="4">
        <f>VLOOKUP($A$9:$A$93,dt!$A$2:$F$78,6,FALSE)</f>
        <v>989</v>
      </c>
    </row>
    <row r="72" spans="1:6" ht="20.45" customHeight="1">
      <c r="A72" s="14" t="s">
        <v>82</v>
      </c>
      <c r="B72" s="4">
        <f>VLOOKUP($A$9:$A$93,dt!$A$2:$F$78,2,FALSE)</f>
        <v>1444</v>
      </c>
      <c r="C72" s="4">
        <f>VLOOKUP($A$9:$A$93,dt!$A$2:$F$78,3,FALSE)</f>
        <v>1852</v>
      </c>
      <c r="D72" s="4">
        <f>VLOOKUP($A$9:$A$93,dt!$A$2:$F$78,4,FALSE)</f>
        <v>2172</v>
      </c>
      <c r="E72" s="4">
        <f>VLOOKUP($A$9:$A$93,dt!$A$2:$F$78,5,FALSE)</f>
        <v>5468</v>
      </c>
      <c r="F72" s="4">
        <f>VLOOKUP($A$9:$A$93,dt!$A$2:$F$78,6,FALSE)</f>
        <v>558</v>
      </c>
    </row>
    <row r="73" spans="1:6" ht="20.45" customHeight="1">
      <c r="A73" s="14" t="s">
        <v>83</v>
      </c>
      <c r="B73" s="4">
        <f>VLOOKUP($A$9:$A$93,dt!$A$2:$F$78,2,FALSE)</f>
        <v>99</v>
      </c>
      <c r="C73" s="4">
        <f>VLOOKUP($A$9:$A$93,dt!$A$2:$F$78,3,FALSE)</f>
        <v>214</v>
      </c>
      <c r="D73" s="4">
        <f>VLOOKUP($A$9:$A$93,dt!$A$2:$F$78,4,FALSE)</f>
        <v>121</v>
      </c>
      <c r="E73" s="4">
        <f>VLOOKUP($A$9:$A$93,dt!$A$2:$F$78,5,FALSE)</f>
        <v>434</v>
      </c>
      <c r="F73" s="4">
        <f>VLOOKUP($A$9:$A$93,dt!$A$2:$F$78,6,FALSE)</f>
        <v>51</v>
      </c>
    </row>
    <row r="74" spans="1:6" ht="20.45" customHeight="1">
      <c r="A74" s="14" t="s">
        <v>84</v>
      </c>
      <c r="B74" s="4">
        <f>VLOOKUP($A$9:$A$93,dt!$A$2:$F$78,2,FALSE)</f>
        <v>19</v>
      </c>
      <c r="C74" s="4">
        <f>VLOOKUP($A$9:$A$93,dt!$A$2:$F$78,3,FALSE)</f>
        <v>29</v>
      </c>
      <c r="D74" s="4">
        <f>VLOOKUP($A$9:$A$93,dt!$A$2:$F$78,4,FALSE)</f>
        <v>13</v>
      </c>
      <c r="E74" s="4">
        <f>VLOOKUP($A$9:$A$93,dt!$A$2:$F$78,5,FALSE)</f>
        <v>61</v>
      </c>
      <c r="F74" s="4">
        <f>VLOOKUP($A$9:$A$93,dt!$A$2:$F$78,6,FALSE)</f>
        <v>10</v>
      </c>
    </row>
    <row r="75" spans="1:6" ht="20.45" customHeight="1">
      <c r="A75" s="14" t="s">
        <v>85</v>
      </c>
      <c r="B75" s="4">
        <f>VLOOKUP($A$9:$A$93,dt!$A$2:$F$78,2,FALSE)</f>
        <v>7</v>
      </c>
      <c r="C75" s="4">
        <f>VLOOKUP($A$9:$A$93,dt!$A$2:$F$78,3,FALSE)</f>
        <v>3</v>
      </c>
      <c r="D75" s="4">
        <f>VLOOKUP($A$9:$A$93,dt!$A$2:$F$78,4,FALSE)</f>
        <v>2</v>
      </c>
      <c r="E75" s="4">
        <f>VLOOKUP($A$9:$A$93,dt!$A$2:$F$78,5,FALSE)</f>
        <v>12</v>
      </c>
      <c r="F75" s="4">
        <f>VLOOKUP($A$9:$A$93,dt!$A$2:$F$78,6,FALSE)</f>
        <v>4</v>
      </c>
    </row>
    <row r="76" spans="1:6" ht="20.45" customHeight="1">
      <c r="A76" s="14" t="s">
        <v>86</v>
      </c>
      <c r="B76" s="4">
        <f>VLOOKUP($A$9:$A$93,dt!$A$2:$F$78,2,FALSE)</f>
        <v>320</v>
      </c>
      <c r="C76" s="4">
        <f>VLOOKUP($A$9:$A$93,dt!$A$2:$F$78,3,FALSE)</f>
        <v>277</v>
      </c>
      <c r="D76" s="4">
        <f>VLOOKUP($A$9:$A$93,dt!$A$2:$F$78,4,FALSE)</f>
        <v>274</v>
      </c>
      <c r="E76" s="4">
        <f>VLOOKUP($A$9:$A$93,dt!$A$2:$F$78,5,FALSE)</f>
        <v>871</v>
      </c>
      <c r="F76" s="4">
        <f>VLOOKUP($A$9:$A$93,dt!$A$2:$F$78,6,FALSE)</f>
        <v>132</v>
      </c>
    </row>
    <row r="77" spans="1:6" ht="20.45" customHeight="1">
      <c r="A77" s="14" t="s">
        <v>87</v>
      </c>
      <c r="B77" s="4">
        <f>VLOOKUP($A$9:$A$93,dt!$A$2:$F$78,2,FALSE)</f>
        <v>359</v>
      </c>
      <c r="C77" s="4">
        <f>VLOOKUP($A$9:$A$93,dt!$A$2:$F$78,3,FALSE)</f>
        <v>278</v>
      </c>
      <c r="D77" s="4">
        <f>VLOOKUP($A$9:$A$93,dt!$A$2:$F$78,4,FALSE)</f>
        <v>311</v>
      </c>
      <c r="E77" s="4">
        <f>VLOOKUP($A$9:$A$93,dt!$A$2:$F$78,5,FALSE)</f>
        <v>948</v>
      </c>
      <c r="F77" s="4">
        <f>VLOOKUP($A$9:$A$93,dt!$A$2:$F$78,6,FALSE)</f>
        <v>134</v>
      </c>
    </row>
    <row r="78" spans="1:6" ht="20.45" customHeight="1">
      <c r="A78" s="13" t="s">
        <v>17</v>
      </c>
      <c r="B78" s="2">
        <f t="shared" ref="B78:E78" si="15">SUM(B79:B87)</f>
        <v>4946</v>
      </c>
      <c r="C78" s="2">
        <f t="shared" si="15"/>
        <v>5674</v>
      </c>
      <c r="D78" s="2">
        <f t="shared" si="15"/>
        <v>5380</v>
      </c>
      <c r="E78" s="2">
        <f t="shared" si="15"/>
        <v>16000</v>
      </c>
      <c r="F78" s="2">
        <f t="shared" ref="F78" si="16">SUM(F79:F87)</f>
        <v>1832</v>
      </c>
    </row>
    <row r="79" spans="1:6" ht="20.45" customHeight="1">
      <c r="A79" s="14" t="s">
        <v>88</v>
      </c>
      <c r="B79" s="4">
        <f>VLOOKUP($A$9:$A$93,dt!$A$2:$F$78,2,FALSE)</f>
        <v>642</v>
      </c>
      <c r="C79" s="4">
        <f>VLOOKUP($A$9:$A$93,dt!$A$2:$F$78,3,FALSE)</f>
        <v>783</v>
      </c>
      <c r="D79" s="4">
        <f>VLOOKUP($A$9:$A$93,dt!$A$2:$F$78,4,FALSE)</f>
        <v>782</v>
      </c>
      <c r="E79" s="4">
        <f>VLOOKUP($A$9:$A$93,dt!$A$2:$F$78,5,FALSE)</f>
        <v>2207</v>
      </c>
      <c r="F79" s="4">
        <f>VLOOKUP($A$9:$A$93,dt!$A$2:$F$78,6,FALSE)</f>
        <v>205</v>
      </c>
    </row>
    <row r="80" spans="1:6" ht="20.45" customHeight="1">
      <c r="A80" s="14" t="s">
        <v>89</v>
      </c>
      <c r="B80" s="4">
        <f>VLOOKUP($A$9:$A$93,dt!$A$2:$F$78,2,FALSE)</f>
        <v>337</v>
      </c>
      <c r="C80" s="4">
        <f>VLOOKUP($A$9:$A$93,dt!$A$2:$F$78,3,FALSE)</f>
        <v>249</v>
      </c>
      <c r="D80" s="4">
        <f>VLOOKUP($A$9:$A$93,dt!$A$2:$F$78,4,FALSE)</f>
        <v>288</v>
      </c>
      <c r="E80" s="4">
        <f>VLOOKUP($A$9:$A$93,dt!$A$2:$F$78,5,FALSE)</f>
        <v>874</v>
      </c>
      <c r="F80" s="4">
        <f>VLOOKUP($A$9:$A$93,dt!$A$2:$F$78,6,FALSE)</f>
        <v>143</v>
      </c>
    </row>
    <row r="81" spans="1:6" ht="20.45" customHeight="1">
      <c r="A81" s="14" t="s">
        <v>90</v>
      </c>
      <c r="B81" s="4">
        <f>VLOOKUP($A$9:$A$93,dt!$A$2:$F$78,2,FALSE)</f>
        <v>665</v>
      </c>
      <c r="C81" s="4">
        <f>VLOOKUP($A$9:$A$93,dt!$A$2:$F$78,3,FALSE)</f>
        <v>1068</v>
      </c>
      <c r="D81" s="4">
        <f>VLOOKUP($A$9:$A$93,dt!$A$2:$F$78,4,FALSE)</f>
        <v>362</v>
      </c>
      <c r="E81" s="4">
        <f>VLOOKUP($A$9:$A$93,dt!$A$2:$F$78,5,FALSE)</f>
        <v>2095</v>
      </c>
      <c r="F81" s="4">
        <f>VLOOKUP($A$9:$A$93,dt!$A$2:$F$78,6,FALSE)</f>
        <v>226</v>
      </c>
    </row>
    <row r="82" spans="1:6" ht="20.45" customHeight="1">
      <c r="A82" s="14" t="s">
        <v>91</v>
      </c>
      <c r="B82" s="4">
        <f>VLOOKUP($A$9:$A$93,dt!$A$2:$F$78,2,FALSE)</f>
        <v>174</v>
      </c>
      <c r="C82" s="4">
        <f>VLOOKUP($A$9:$A$93,dt!$A$2:$F$78,3,FALSE)</f>
        <v>191</v>
      </c>
      <c r="D82" s="4">
        <f>VLOOKUP($A$9:$A$93,dt!$A$2:$F$78,4,FALSE)</f>
        <v>262</v>
      </c>
      <c r="E82" s="4">
        <f>VLOOKUP($A$9:$A$93,dt!$A$2:$F$78,5,FALSE)</f>
        <v>627</v>
      </c>
      <c r="F82" s="4">
        <f>VLOOKUP($A$9:$A$93,dt!$A$2:$F$78,6,FALSE)</f>
        <v>95</v>
      </c>
    </row>
    <row r="83" spans="1:6" ht="20.45" customHeight="1">
      <c r="A83" s="14" t="s">
        <v>92</v>
      </c>
      <c r="B83" s="4">
        <f>VLOOKUP($A$9:$A$93,dt!$A$2:$F$78,2,FALSE)</f>
        <v>1034</v>
      </c>
      <c r="C83" s="4">
        <f>VLOOKUP($A$9:$A$93,dt!$A$2:$F$78,3,FALSE)</f>
        <v>1209</v>
      </c>
      <c r="D83" s="4">
        <f>VLOOKUP($A$9:$A$93,dt!$A$2:$F$78,4,FALSE)</f>
        <v>875</v>
      </c>
      <c r="E83" s="4">
        <f>VLOOKUP($A$9:$A$93,dt!$A$2:$F$78,5,FALSE)</f>
        <v>3118</v>
      </c>
      <c r="F83" s="4">
        <f>VLOOKUP($A$9:$A$93,dt!$A$2:$F$78,6,FALSE)</f>
        <v>355</v>
      </c>
    </row>
    <row r="84" spans="1:6" ht="20.45" customHeight="1">
      <c r="A84" s="14" t="s">
        <v>93</v>
      </c>
      <c r="B84" s="4">
        <f>VLOOKUP($A$9:$A$93,dt!$A$2:$F$78,2,FALSE)</f>
        <v>407</v>
      </c>
      <c r="C84" s="4">
        <f>VLOOKUP($A$9:$A$93,dt!$A$2:$F$78,3,FALSE)</f>
        <v>667</v>
      </c>
      <c r="D84" s="4">
        <f>VLOOKUP($A$9:$A$93,dt!$A$2:$F$78,4,FALSE)</f>
        <v>642</v>
      </c>
      <c r="E84" s="4">
        <f>VLOOKUP($A$9:$A$93,dt!$A$2:$F$78,5,FALSE)</f>
        <v>1716</v>
      </c>
      <c r="F84" s="4">
        <f>VLOOKUP($A$9:$A$93,dt!$A$2:$F$78,6,FALSE)</f>
        <v>184</v>
      </c>
    </row>
    <row r="85" spans="1:6" ht="20.45" customHeight="1">
      <c r="A85" s="14" t="s">
        <v>94</v>
      </c>
      <c r="B85" s="4">
        <f>VLOOKUP($A$9:$A$93,dt!$A$2:$F$78,2,FALSE)</f>
        <v>210</v>
      </c>
      <c r="C85" s="4">
        <f>VLOOKUP($A$9:$A$93,dt!$A$2:$F$78,3,FALSE)</f>
        <v>153</v>
      </c>
      <c r="D85" s="4">
        <f>VLOOKUP($A$9:$A$93,dt!$A$2:$F$78,4,FALSE)</f>
        <v>182</v>
      </c>
      <c r="E85" s="4">
        <f>VLOOKUP($A$9:$A$93,dt!$A$2:$F$78,5,FALSE)</f>
        <v>545</v>
      </c>
      <c r="F85" s="4">
        <f>VLOOKUP($A$9:$A$93,dt!$A$2:$F$78,6,FALSE)</f>
        <v>128</v>
      </c>
    </row>
    <row r="86" spans="1:6" ht="20.45" customHeight="1">
      <c r="A86" s="14" t="s">
        <v>95</v>
      </c>
      <c r="B86" s="4">
        <f>VLOOKUP($A$9:$A$93,dt!$A$2:$F$78,2,FALSE)</f>
        <v>126</v>
      </c>
      <c r="C86" s="4">
        <f>VLOOKUP($A$9:$A$93,dt!$A$2:$F$78,3,FALSE)</f>
        <v>77</v>
      </c>
      <c r="D86" s="4">
        <f>VLOOKUP($A$9:$A$93,dt!$A$2:$F$78,4,FALSE)</f>
        <v>125</v>
      </c>
      <c r="E86" s="4">
        <f>VLOOKUP($A$9:$A$93,dt!$A$2:$F$78,5,FALSE)</f>
        <v>328</v>
      </c>
      <c r="F86" s="4">
        <f>VLOOKUP($A$9:$A$93,dt!$A$2:$F$78,6,FALSE)</f>
        <v>98</v>
      </c>
    </row>
    <row r="87" spans="1:6" ht="20.45" customHeight="1">
      <c r="A87" s="14" t="s">
        <v>96</v>
      </c>
      <c r="B87" s="4">
        <f>VLOOKUP($A$9:$A$93,dt!$A$2:$F$78,2,FALSE)</f>
        <v>1351</v>
      </c>
      <c r="C87" s="4">
        <f>VLOOKUP($A$9:$A$93,dt!$A$2:$F$78,3,FALSE)</f>
        <v>1277</v>
      </c>
      <c r="D87" s="4">
        <f>VLOOKUP($A$9:$A$93,dt!$A$2:$F$78,4,FALSE)</f>
        <v>1862</v>
      </c>
      <c r="E87" s="4">
        <f>VLOOKUP($A$9:$A$93,dt!$A$2:$F$78,5,FALSE)</f>
        <v>4490</v>
      </c>
      <c r="F87" s="4">
        <f>VLOOKUP($A$9:$A$93,dt!$A$2:$F$78,6,FALSE)</f>
        <v>398</v>
      </c>
    </row>
    <row r="88" spans="1:6" ht="20.45" customHeight="1">
      <c r="A88" s="13" t="s">
        <v>18</v>
      </c>
      <c r="B88" s="2">
        <f>SUM(B89:B93)</f>
        <v>3704</v>
      </c>
      <c r="C88" s="2">
        <f t="shared" ref="C88:E88" si="17">SUM(C89:C93)</f>
        <v>3557</v>
      </c>
      <c r="D88" s="2">
        <f t="shared" si="17"/>
        <v>4179</v>
      </c>
      <c r="E88" s="2">
        <f t="shared" si="17"/>
        <v>11440</v>
      </c>
      <c r="F88" s="2">
        <f t="shared" ref="F88" si="18">SUM(F89:F93)</f>
        <v>1376</v>
      </c>
    </row>
    <row r="89" spans="1:6" ht="20.45" customHeight="1">
      <c r="A89" s="14" t="s">
        <v>97</v>
      </c>
      <c r="B89" s="4">
        <f>VLOOKUP($A$9:$A$93,dt!$A$2:$F$78,2,FALSE)</f>
        <v>2197</v>
      </c>
      <c r="C89" s="4">
        <f>VLOOKUP($A$9:$A$93,dt!$A$2:$F$78,3,FALSE)</f>
        <v>2002</v>
      </c>
      <c r="D89" s="4">
        <f>VLOOKUP($A$9:$A$93,dt!$A$2:$F$78,4,FALSE)</f>
        <v>2108</v>
      </c>
      <c r="E89" s="4">
        <f>VLOOKUP($A$9:$A$93,dt!$A$2:$F$78,5,FALSE)</f>
        <v>6307</v>
      </c>
      <c r="F89" s="4">
        <f>VLOOKUP($A$9:$A$93,dt!$A$2:$F$78,6,FALSE)</f>
        <v>368</v>
      </c>
    </row>
    <row r="90" spans="1:6" ht="20.45" customHeight="1">
      <c r="A90" s="14" t="s">
        <v>98</v>
      </c>
      <c r="B90" s="4">
        <f>VLOOKUP($A$9:$A$93,dt!$A$2:$F$78,2,FALSE)</f>
        <v>44</v>
      </c>
      <c r="C90" s="4">
        <f>VLOOKUP($A$9:$A$93,dt!$A$2:$F$78,3,FALSE)</f>
        <v>54</v>
      </c>
      <c r="D90" s="4">
        <f>VLOOKUP($A$9:$A$93,dt!$A$2:$F$78,4,FALSE)</f>
        <v>48</v>
      </c>
      <c r="E90" s="4">
        <f>VLOOKUP($A$9:$A$93,dt!$A$2:$F$78,5,FALSE)</f>
        <v>146</v>
      </c>
      <c r="F90" s="4">
        <f>VLOOKUP($A$9:$A$93,dt!$A$2:$F$78,6,FALSE)</f>
        <v>37</v>
      </c>
    </row>
    <row r="91" spans="1:6" ht="20.45" customHeight="1">
      <c r="A91" s="14" t="s">
        <v>99</v>
      </c>
      <c r="B91" s="4">
        <f>VLOOKUP($A$9:$A$93,dt!$A$2:$F$78,2,FALSE)</f>
        <v>307</v>
      </c>
      <c r="C91" s="4">
        <f>VLOOKUP($A$9:$A$93,dt!$A$2:$F$78,3,FALSE)</f>
        <v>320</v>
      </c>
      <c r="D91" s="4">
        <f>VLOOKUP($A$9:$A$93,dt!$A$2:$F$78,4,FALSE)</f>
        <v>335</v>
      </c>
      <c r="E91" s="4">
        <f>VLOOKUP($A$9:$A$93,dt!$A$2:$F$78,5,FALSE)</f>
        <v>962</v>
      </c>
      <c r="F91" s="4">
        <f>VLOOKUP($A$9:$A$93,dt!$A$2:$F$78,6,FALSE)</f>
        <v>211</v>
      </c>
    </row>
    <row r="92" spans="1:6" ht="20.45" customHeight="1">
      <c r="A92" s="14" t="s">
        <v>100</v>
      </c>
      <c r="B92" s="4">
        <f>VLOOKUP($A$9:$A$93,dt!$A$2:$F$78,2,FALSE)</f>
        <v>513</v>
      </c>
      <c r="C92" s="4">
        <f>VLOOKUP($A$9:$A$93,dt!$A$2:$F$78,3,FALSE)</f>
        <v>513</v>
      </c>
      <c r="D92" s="4">
        <f>VLOOKUP($A$9:$A$93,dt!$A$2:$F$78,4,FALSE)</f>
        <v>699</v>
      </c>
      <c r="E92" s="4">
        <f>VLOOKUP($A$9:$A$93,dt!$A$2:$F$78,5,FALSE)</f>
        <v>1725</v>
      </c>
      <c r="F92" s="4">
        <f>VLOOKUP($A$9:$A$93,dt!$A$2:$F$78,6,FALSE)</f>
        <v>329</v>
      </c>
    </row>
    <row r="93" spans="1:6" ht="20.45" customHeight="1">
      <c r="A93" s="14" t="s">
        <v>101</v>
      </c>
      <c r="B93" s="4">
        <f>VLOOKUP($A$9:$A$93,dt!$A$2:$F$78,2,FALSE)</f>
        <v>643</v>
      </c>
      <c r="C93" s="4">
        <f>VLOOKUP($A$9:$A$93,dt!$A$2:$F$78,3,FALSE)</f>
        <v>668</v>
      </c>
      <c r="D93" s="4">
        <f>VLOOKUP($A$9:$A$93,dt!$A$2:$F$78,4,FALSE)</f>
        <v>989</v>
      </c>
      <c r="E93" s="4">
        <f>VLOOKUP($A$9:$A$93,dt!$A$2:$F$78,5,FALSE)</f>
        <v>2300</v>
      </c>
      <c r="F93" s="4">
        <f>VLOOKUP($A$9:$A$93,dt!$A$2:$F$78,6,FALSE)</f>
        <v>431</v>
      </c>
    </row>
    <row r="94" spans="1:6" ht="20.45" customHeight="1"/>
    <row r="95" spans="1:6" ht="20.45" customHeight="1">
      <c r="A95" s="5" t="s">
        <v>19</v>
      </c>
      <c r="B95" s="6" t="s">
        <v>20</v>
      </c>
    </row>
    <row r="96" spans="1:6" ht="20.45" customHeight="1">
      <c r="A96" s="7" t="s">
        <v>21</v>
      </c>
      <c r="B96" s="11" t="s">
        <v>22</v>
      </c>
    </row>
  </sheetData>
  <sheetProtection algorithmName="SHA-512" hashValue="couSaqCFlhLdYvJWKXjATZnFR7aoewSHEurG3CEKYNRDAaCawQA6+xRS4TKJuEUe8S7vObKc6lxCmOBu4J2Hfg==" saltValue="U/XXcNtg5CVxodMpBXOQWw==" spinCount="100000" sheet="1" objects="1" scenarios="1"/>
  <mergeCells count="5">
    <mergeCell ref="B3:F3"/>
    <mergeCell ref="E4:F4"/>
    <mergeCell ref="C4:D4"/>
    <mergeCell ref="B4:B6"/>
    <mergeCell ref="A3:A6"/>
  </mergeCells>
  <printOptions horizontalCentered="1"/>
  <pageMargins left="0.39370078740157483" right="0.39370078740157483" top="0.59055118110236227" bottom="0.59055118110236227" header="0.31496062992125984" footer="0.31496062992125984"/>
  <pageSetup paperSize="9" fitToWidth="0" fitToHeight="0" orientation="portrait" r:id="rId1"/>
  <rowBreaks count="2" manualBreakCount="2">
    <brk id="36" max="5" man="1"/>
    <brk id="66" max="5" man="1"/>
  </rowBreaks>
  <colBreaks count="1" manualBreakCount="1">
    <brk id="6" max="1048575" man="1"/>
  </colBreaks>
  <ignoredErrors>
    <ignoredError sqref="B18:F18 B88:F88 B78:F78 B69:F69 B59:F59 B50:F50 B37:F37 B28: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กระบือ</vt:lpstr>
      <vt:lpstr>กระบือ!Print_Area</vt:lpstr>
      <vt:lpstr>กระบือ!Print_Titles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2023-08-10T04:04:00Z</cp:lastPrinted>
  <dcterms:created xsi:type="dcterms:W3CDTF">2018-05-22T07:09:46Z</dcterms:created>
  <dcterms:modified xsi:type="dcterms:W3CDTF">2023-10-05T03:29:04Z</dcterms:modified>
</cp:coreProperties>
</file>