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21720" yWindow="-60" windowWidth="19440" windowHeight="13020" tabRatio="426" firstSheet="1" activeTab="1"/>
  </bookViews>
  <sheets>
    <sheet name="dt" sheetId="7" state="hidden" r:id="rId1"/>
    <sheet name="สุกร" sheetId="3" r:id="rId2"/>
  </sheets>
  <definedNames>
    <definedName name="_xlnm.Print_Area" localSheetId="1">สุกร!$A$1:$O$97</definedName>
    <definedName name="_xlnm.Print_Titles" localSheetId="1">สุกร!$1:$7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4" i="3"/>
  <c r="N94"/>
  <c r="M94"/>
  <c r="L94"/>
  <c r="K94"/>
  <c r="J94"/>
  <c r="I94"/>
  <c r="H94"/>
  <c r="G94"/>
  <c r="F94"/>
  <c r="E94"/>
  <c r="D94"/>
  <c r="C94"/>
  <c r="B94"/>
  <c r="O93"/>
  <c r="N93"/>
  <c r="M93"/>
  <c r="L93"/>
  <c r="K93"/>
  <c r="J93"/>
  <c r="I93"/>
  <c r="H93"/>
  <c r="G93"/>
  <c r="F93"/>
  <c r="E93"/>
  <c r="D93"/>
  <c r="C93"/>
  <c r="B93"/>
  <c r="O92"/>
  <c r="N92"/>
  <c r="M92"/>
  <c r="L92"/>
  <c r="K92"/>
  <c r="J92"/>
  <c r="I92"/>
  <c r="H92"/>
  <c r="G92"/>
  <c r="F92"/>
  <c r="E92"/>
  <c r="D92"/>
  <c r="C92"/>
  <c r="B92"/>
  <c r="O91"/>
  <c r="N91"/>
  <c r="M91"/>
  <c r="L91"/>
  <c r="K91"/>
  <c r="J91"/>
  <c r="I91"/>
  <c r="H91"/>
  <c r="G91"/>
  <c r="F91"/>
  <c r="E91"/>
  <c r="D91"/>
  <c r="C91"/>
  <c r="B91"/>
  <c r="O90"/>
  <c r="N90"/>
  <c r="M90"/>
  <c r="L90"/>
  <c r="K90"/>
  <c r="J90"/>
  <c r="I90"/>
  <c r="H90"/>
  <c r="G90"/>
  <c r="F90"/>
  <c r="E90"/>
  <c r="D90"/>
  <c r="C90"/>
  <c r="B90"/>
  <c r="O88"/>
  <c r="N88"/>
  <c r="M88"/>
  <c r="L88"/>
  <c r="K88"/>
  <c r="J88"/>
  <c r="I88"/>
  <c r="H88"/>
  <c r="G88"/>
  <c r="F88"/>
  <c r="E88"/>
  <c r="D88"/>
  <c r="C88"/>
  <c r="B88"/>
  <c r="O87"/>
  <c r="N87"/>
  <c r="M87"/>
  <c r="L87"/>
  <c r="K87"/>
  <c r="J87"/>
  <c r="I87"/>
  <c r="H87"/>
  <c r="G87"/>
  <c r="F87"/>
  <c r="E87"/>
  <c r="D87"/>
  <c r="C87"/>
  <c r="B87"/>
  <c r="O86"/>
  <c r="N86"/>
  <c r="M86"/>
  <c r="L86"/>
  <c r="K86"/>
  <c r="J86"/>
  <c r="I86"/>
  <c r="H86"/>
  <c r="G86"/>
  <c r="F86"/>
  <c r="E86"/>
  <c r="D86"/>
  <c r="C86"/>
  <c r="B86"/>
  <c r="O85"/>
  <c r="N85"/>
  <c r="M85"/>
  <c r="L85"/>
  <c r="K85"/>
  <c r="J85"/>
  <c r="I85"/>
  <c r="H85"/>
  <c r="G85"/>
  <c r="F85"/>
  <c r="E85"/>
  <c r="D85"/>
  <c r="C85"/>
  <c r="B85"/>
  <c r="O84"/>
  <c r="N84"/>
  <c r="M84"/>
  <c r="L84"/>
  <c r="K84"/>
  <c r="J84"/>
  <c r="I84"/>
  <c r="H84"/>
  <c r="G84"/>
  <c r="F84"/>
  <c r="E84"/>
  <c r="D84"/>
  <c r="C84"/>
  <c r="B84"/>
  <c r="O83"/>
  <c r="N83"/>
  <c r="M83"/>
  <c r="L83"/>
  <c r="K83"/>
  <c r="J83"/>
  <c r="I83"/>
  <c r="H83"/>
  <c r="G83"/>
  <c r="F83"/>
  <c r="E83"/>
  <c r="D83"/>
  <c r="C83"/>
  <c r="B83"/>
  <c r="O82"/>
  <c r="N82"/>
  <c r="M82"/>
  <c r="L82"/>
  <c r="K82"/>
  <c r="J82"/>
  <c r="I82"/>
  <c r="H82"/>
  <c r="G82"/>
  <c r="F82"/>
  <c r="E82"/>
  <c r="D82"/>
  <c r="C82"/>
  <c r="B82"/>
  <c r="O81"/>
  <c r="N81"/>
  <c r="M81"/>
  <c r="L81"/>
  <c r="K81"/>
  <c r="J81"/>
  <c r="I81"/>
  <c r="H81"/>
  <c r="G81"/>
  <c r="F81"/>
  <c r="E81"/>
  <c r="D81"/>
  <c r="C81"/>
  <c r="B81"/>
  <c r="O80"/>
  <c r="N80"/>
  <c r="M80"/>
  <c r="L80"/>
  <c r="K80"/>
  <c r="J80"/>
  <c r="I80"/>
  <c r="H80"/>
  <c r="G80"/>
  <c r="F80"/>
  <c r="E80"/>
  <c r="D80"/>
  <c r="C80"/>
  <c r="B80"/>
  <c r="O78"/>
  <c r="N78"/>
  <c r="M78"/>
  <c r="L78"/>
  <c r="K78"/>
  <c r="J78"/>
  <c r="I78"/>
  <c r="H78"/>
  <c r="G78"/>
  <c r="F78"/>
  <c r="E78"/>
  <c r="D78"/>
  <c r="C78"/>
  <c r="B78"/>
  <c r="O77"/>
  <c r="N77"/>
  <c r="M77"/>
  <c r="L77"/>
  <c r="K77"/>
  <c r="J77"/>
  <c r="I77"/>
  <c r="H77"/>
  <c r="G77"/>
  <c r="F77"/>
  <c r="E77"/>
  <c r="D77"/>
  <c r="C77"/>
  <c r="B77"/>
  <c r="O76"/>
  <c r="N76"/>
  <c r="M76"/>
  <c r="L76"/>
  <c r="K76"/>
  <c r="J76"/>
  <c r="I76"/>
  <c r="H76"/>
  <c r="G76"/>
  <c r="F76"/>
  <c r="E76"/>
  <c r="D76"/>
  <c r="C76"/>
  <c r="B76"/>
  <c r="O75"/>
  <c r="N75"/>
  <c r="M75"/>
  <c r="L75"/>
  <c r="K75"/>
  <c r="J75"/>
  <c r="I75"/>
  <c r="H75"/>
  <c r="G75"/>
  <c r="F75"/>
  <c r="E75"/>
  <c r="D75"/>
  <c r="C75"/>
  <c r="B75"/>
  <c r="O74"/>
  <c r="N74"/>
  <c r="M74"/>
  <c r="L74"/>
  <c r="K74"/>
  <c r="J74"/>
  <c r="I74"/>
  <c r="H74"/>
  <c r="G74"/>
  <c r="F74"/>
  <c r="E74"/>
  <c r="D74"/>
  <c r="C74"/>
  <c r="B74"/>
  <c r="O73"/>
  <c r="N73"/>
  <c r="M73"/>
  <c r="L73"/>
  <c r="K73"/>
  <c r="J73"/>
  <c r="I73"/>
  <c r="H73"/>
  <c r="G73"/>
  <c r="F73"/>
  <c r="E73"/>
  <c r="D73"/>
  <c r="C73"/>
  <c r="B73"/>
  <c r="O72"/>
  <c r="N72"/>
  <c r="M72"/>
  <c r="L72"/>
  <c r="K72"/>
  <c r="J72"/>
  <c r="I72"/>
  <c r="H72"/>
  <c r="G72"/>
  <c r="F72"/>
  <c r="E72"/>
  <c r="D72"/>
  <c r="C72"/>
  <c r="B72"/>
  <c r="O71"/>
  <c r="N71"/>
  <c r="M71"/>
  <c r="L71"/>
  <c r="K71"/>
  <c r="J71"/>
  <c r="I71"/>
  <c r="H71"/>
  <c r="G71"/>
  <c r="F71"/>
  <c r="E71"/>
  <c r="D71"/>
  <c r="C71"/>
  <c r="B71"/>
  <c r="O69"/>
  <c r="N69"/>
  <c r="M69"/>
  <c r="L69"/>
  <c r="K69"/>
  <c r="J69"/>
  <c r="I69"/>
  <c r="H69"/>
  <c r="G69"/>
  <c r="F69"/>
  <c r="E69"/>
  <c r="D69"/>
  <c r="C69"/>
  <c r="B69"/>
  <c r="O68"/>
  <c r="N68"/>
  <c r="M68"/>
  <c r="L68"/>
  <c r="K68"/>
  <c r="J68"/>
  <c r="I68"/>
  <c r="H68"/>
  <c r="G68"/>
  <c r="F68"/>
  <c r="E68"/>
  <c r="D68"/>
  <c r="C68"/>
  <c r="B68"/>
  <c r="O67"/>
  <c r="N67"/>
  <c r="M67"/>
  <c r="L67"/>
  <c r="K67"/>
  <c r="J67"/>
  <c r="I67"/>
  <c r="H67"/>
  <c r="G67"/>
  <c r="F67"/>
  <c r="E67"/>
  <c r="D67"/>
  <c r="C67"/>
  <c r="B67"/>
  <c r="O66"/>
  <c r="N66"/>
  <c r="M66"/>
  <c r="L66"/>
  <c r="K66"/>
  <c r="J66"/>
  <c r="I66"/>
  <c r="H66"/>
  <c r="G66"/>
  <c r="F66"/>
  <c r="E66"/>
  <c r="D66"/>
  <c r="C66"/>
  <c r="B66"/>
  <c r="O65"/>
  <c r="N65"/>
  <c r="M65"/>
  <c r="L65"/>
  <c r="K65"/>
  <c r="J65"/>
  <c r="I65"/>
  <c r="H65"/>
  <c r="G65"/>
  <c r="F65"/>
  <c r="E65"/>
  <c r="D65"/>
  <c r="C65"/>
  <c r="B65"/>
  <c r="O64"/>
  <c r="N64"/>
  <c r="M64"/>
  <c r="L64"/>
  <c r="K64"/>
  <c r="J64"/>
  <c r="I64"/>
  <c r="H64"/>
  <c r="G64"/>
  <c r="F64"/>
  <c r="E64"/>
  <c r="D64"/>
  <c r="C64"/>
  <c r="B64"/>
  <c r="O63"/>
  <c r="N63"/>
  <c r="M63"/>
  <c r="L63"/>
  <c r="K63"/>
  <c r="J63"/>
  <c r="I63"/>
  <c r="H63"/>
  <c r="G63"/>
  <c r="F63"/>
  <c r="E63"/>
  <c r="D63"/>
  <c r="C63"/>
  <c r="B63"/>
  <c r="O62"/>
  <c r="N62"/>
  <c r="M62"/>
  <c r="L62"/>
  <c r="K62"/>
  <c r="J62"/>
  <c r="I62"/>
  <c r="H62"/>
  <c r="G62"/>
  <c r="F62"/>
  <c r="E62"/>
  <c r="D62"/>
  <c r="C62"/>
  <c r="B62"/>
  <c r="O61"/>
  <c r="N61"/>
  <c r="M61"/>
  <c r="L61"/>
  <c r="K61"/>
  <c r="J61"/>
  <c r="I61"/>
  <c r="H61"/>
  <c r="G61"/>
  <c r="F61"/>
  <c r="E61"/>
  <c r="D61"/>
  <c r="C61"/>
  <c r="B61"/>
  <c r="O59"/>
  <c r="N59"/>
  <c r="M59"/>
  <c r="L59"/>
  <c r="K59"/>
  <c r="J59"/>
  <c r="I59"/>
  <c r="H59"/>
  <c r="G59"/>
  <c r="F59"/>
  <c r="E59"/>
  <c r="D59"/>
  <c r="C59"/>
  <c r="B59"/>
  <c r="O58"/>
  <c r="N58"/>
  <c r="M58"/>
  <c r="L58"/>
  <c r="K58"/>
  <c r="J58"/>
  <c r="I58"/>
  <c r="H58"/>
  <c r="G58"/>
  <c r="F58"/>
  <c r="E58"/>
  <c r="D58"/>
  <c r="C58"/>
  <c r="B58"/>
  <c r="O57"/>
  <c r="N57"/>
  <c r="M57"/>
  <c r="L57"/>
  <c r="K57"/>
  <c r="J57"/>
  <c r="I57"/>
  <c r="H57"/>
  <c r="G57"/>
  <c r="F57"/>
  <c r="E57"/>
  <c r="D57"/>
  <c r="C57"/>
  <c r="B57"/>
  <c r="O56"/>
  <c r="N56"/>
  <c r="M56"/>
  <c r="L56"/>
  <c r="K56"/>
  <c r="J56"/>
  <c r="I56"/>
  <c r="H56"/>
  <c r="G56"/>
  <c r="F56"/>
  <c r="E56"/>
  <c r="D56"/>
  <c r="C56"/>
  <c r="B56"/>
  <c r="O55"/>
  <c r="N55"/>
  <c r="M55"/>
  <c r="L55"/>
  <c r="K55"/>
  <c r="J55"/>
  <c r="I55"/>
  <c r="H55"/>
  <c r="G55"/>
  <c r="F55"/>
  <c r="E55"/>
  <c r="D55"/>
  <c r="C55"/>
  <c r="B55"/>
  <c r="O54"/>
  <c r="N54"/>
  <c r="M54"/>
  <c r="L54"/>
  <c r="K54"/>
  <c r="J54"/>
  <c r="I54"/>
  <c r="H54"/>
  <c r="G54"/>
  <c r="F54"/>
  <c r="E54"/>
  <c r="D54"/>
  <c r="C54"/>
  <c r="B54"/>
  <c r="O53"/>
  <c r="N53"/>
  <c r="M53"/>
  <c r="L53"/>
  <c r="K53"/>
  <c r="J53"/>
  <c r="I53"/>
  <c r="H53"/>
  <c r="G53"/>
  <c r="F53"/>
  <c r="E53"/>
  <c r="D53"/>
  <c r="C53"/>
  <c r="B53"/>
  <c r="O52"/>
  <c r="N52"/>
  <c r="M52"/>
  <c r="L52"/>
  <c r="K52"/>
  <c r="J52"/>
  <c r="I52"/>
  <c r="H52"/>
  <c r="G52"/>
  <c r="F52"/>
  <c r="E52"/>
  <c r="D52"/>
  <c r="C52"/>
  <c r="B52"/>
  <c r="O50"/>
  <c r="N50"/>
  <c r="M50"/>
  <c r="L50"/>
  <c r="K50"/>
  <c r="J50"/>
  <c r="I50"/>
  <c r="H50"/>
  <c r="G50"/>
  <c r="F50"/>
  <c r="E50"/>
  <c r="D50"/>
  <c r="C50"/>
  <c r="B50"/>
  <c r="O49"/>
  <c r="N49"/>
  <c r="M49"/>
  <c r="L49"/>
  <c r="K49"/>
  <c r="J49"/>
  <c r="I49"/>
  <c r="H49"/>
  <c r="G49"/>
  <c r="F49"/>
  <c r="E49"/>
  <c r="D49"/>
  <c r="C49"/>
  <c r="B49"/>
  <c r="O48"/>
  <c r="N48"/>
  <c r="M48"/>
  <c r="L48"/>
  <c r="K48"/>
  <c r="J48"/>
  <c r="I48"/>
  <c r="H48"/>
  <c r="G48"/>
  <c r="F48"/>
  <c r="E48"/>
  <c r="D48"/>
  <c r="C48"/>
  <c r="B48"/>
  <c r="O47"/>
  <c r="N47"/>
  <c r="M47"/>
  <c r="L47"/>
  <c r="K47"/>
  <c r="J47"/>
  <c r="I47"/>
  <c r="H47"/>
  <c r="G47"/>
  <c r="F47"/>
  <c r="E47"/>
  <c r="D47"/>
  <c r="C47"/>
  <c r="B47"/>
  <c r="O46"/>
  <c r="N46"/>
  <c r="M46"/>
  <c r="L46"/>
  <c r="K46"/>
  <c r="J46"/>
  <c r="I46"/>
  <c r="H46"/>
  <c r="G46"/>
  <c r="F46"/>
  <c r="E46"/>
  <c r="D46"/>
  <c r="C46"/>
  <c r="B46"/>
  <c r="O45"/>
  <c r="N45"/>
  <c r="M45"/>
  <c r="L45"/>
  <c r="K45"/>
  <c r="J45"/>
  <c r="I45"/>
  <c r="H45"/>
  <c r="G45"/>
  <c r="F45"/>
  <c r="E45"/>
  <c r="D45"/>
  <c r="C45"/>
  <c r="B45"/>
  <c r="O44"/>
  <c r="N44"/>
  <c r="M44"/>
  <c r="L44"/>
  <c r="K44"/>
  <c r="J44"/>
  <c r="I44"/>
  <c r="H44"/>
  <c r="G44"/>
  <c r="F44"/>
  <c r="E44"/>
  <c r="D44"/>
  <c r="C44"/>
  <c r="B44"/>
  <c r="O43"/>
  <c r="N43"/>
  <c r="M43"/>
  <c r="L43"/>
  <c r="K43"/>
  <c r="J43"/>
  <c r="I43"/>
  <c r="H43"/>
  <c r="G43"/>
  <c r="F43"/>
  <c r="E43"/>
  <c r="D43"/>
  <c r="C43"/>
  <c r="B43"/>
  <c r="O42"/>
  <c r="N42"/>
  <c r="M42"/>
  <c r="L42"/>
  <c r="K42"/>
  <c r="J42"/>
  <c r="I42"/>
  <c r="H42"/>
  <c r="G42"/>
  <c r="F42"/>
  <c r="E42"/>
  <c r="D42"/>
  <c r="C42"/>
  <c r="B42"/>
  <c r="O41"/>
  <c r="N41"/>
  <c r="M41"/>
  <c r="L41"/>
  <c r="K41"/>
  <c r="J41"/>
  <c r="I41"/>
  <c r="H41"/>
  <c r="G41"/>
  <c r="F41"/>
  <c r="E41"/>
  <c r="D41"/>
  <c r="C41"/>
  <c r="B41"/>
  <c r="O40"/>
  <c r="N40"/>
  <c r="M40"/>
  <c r="L40"/>
  <c r="K40"/>
  <c r="J40"/>
  <c r="I40"/>
  <c r="H40"/>
  <c r="G40"/>
  <c r="F40"/>
  <c r="E40"/>
  <c r="D40"/>
  <c r="C40"/>
  <c r="B40"/>
  <c r="O39"/>
  <c r="N39"/>
  <c r="M39"/>
  <c r="L39"/>
  <c r="K39"/>
  <c r="J39"/>
  <c r="I39"/>
  <c r="H39"/>
  <c r="G39"/>
  <c r="F39"/>
  <c r="E39"/>
  <c r="D39"/>
  <c r="C39"/>
  <c r="B39"/>
  <c r="O37"/>
  <c r="N37"/>
  <c r="M37"/>
  <c r="L37"/>
  <c r="K37"/>
  <c r="J37"/>
  <c r="I37"/>
  <c r="H37"/>
  <c r="G37"/>
  <c r="F37"/>
  <c r="E37"/>
  <c r="D37"/>
  <c r="C37"/>
  <c r="B37"/>
  <c r="O36"/>
  <c r="N36"/>
  <c r="M36"/>
  <c r="L36"/>
  <c r="K36"/>
  <c r="J36"/>
  <c r="I36"/>
  <c r="H36"/>
  <c r="G36"/>
  <c r="F36"/>
  <c r="E36"/>
  <c r="D36"/>
  <c r="C36"/>
  <c r="B36"/>
  <c r="O35"/>
  <c r="N35"/>
  <c r="M35"/>
  <c r="L35"/>
  <c r="K35"/>
  <c r="J35"/>
  <c r="I35"/>
  <c r="H35"/>
  <c r="G35"/>
  <c r="F35"/>
  <c r="E35"/>
  <c r="D35"/>
  <c r="C35"/>
  <c r="B35"/>
  <c r="O34"/>
  <c r="N34"/>
  <c r="M34"/>
  <c r="L34"/>
  <c r="K34"/>
  <c r="J34"/>
  <c r="I34"/>
  <c r="H34"/>
  <c r="G34"/>
  <c r="F34"/>
  <c r="E34"/>
  <c r="D34"/>
  <c r="C34"/>
  <c r="B34"/>
  <c r="O33"/>
  <c r="N33"/>
  <c r="M33"/>
  <c r="L33"/>
  <c r="K33"/>
  <c r="J33"/>
  <c r="I33"/>
  <c r="H33"/>
  <c r="G33"/>
  <c r="F33"/>
  <c r="E33"/>
  <c r="D33"/>
  <c r="C33"/>
  <c r="B33"/>
  <c r="O32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8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L3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2"/>
  <c r="L51" i="3" l="1"/>
  <c r="M51"/>
  <c r="N51"/>
  <c r="L60"/>
  <c r="M60"/>
  <c r="N60"/>
  <c r="L38"/>
  <c r="M38"/>
  <c r="N38"/>
  <c r="L29"/>
  <c r="M29"/>
  <c r="N29"/>
  <c r="L19"/>
  <c r="M19"/>
  <c r="N19"/>
  <c r="D9"/>
  <c r="L9"/>
  <c r="M9"/>
  <c r="N9"/>
  <c r="O9"/>
  <c r="N89"/>
  <c r="L89"/>
  <c r="N79"/>
  <c r="M79"/>
  <c r="L70"/>
  <c r="N70"/>
  <c r="M89"/>
  <c r="L79"/>
  <c r="M70"/>
  <c r="M8" l="1"/>
  <c r="L8"/>
  <c r="N8"/>
  <c r="H89"/>
  <c r="H79"/>
  <c r="H70"/>
  <c r="I60"/>
  <c r="H60"/>
  <c r="I51"/>
  <c r="H51"/>
  <c r="H38"/>
  <c r="I29"/>
  <c r="H29"/>
  <c r="H19"/>
  <c r="H9" l="1"/>
  <c r="H8" s="1"/>
  <c r="O19"/>
  <c r="O29"/>
  <c r="O38"/>
  <c r="O51"/>
  <c r="O60"/>
  <c r="O70"/>
  <c r="O79"/>
  <c r="O89"/>
  <c r="K19"/>
  <c r="K29"/>
  <c r="K38"/>
  <c r="K51"/>
  <c r="K60"/>
  <c r="K70"/>
  <c r="K79"/>
  <c r="K89"/>
  <c r="J19"/>
  <c r="J29"/>
  <c r="J38"/>
  <c r="J51"/>
  <c r="J60"/>
  <c r="J70"/>
  <c r="J79"/>
  <c r="J89"/>
  <c r="I19"/>
  <c r="I38"/>
  <c r="I70"/>
  <c r="I79"/>
  <c r="I89"/>
  <c r="G19"/>
  <c r="G29"/>
  <c r="G38"/>
  <c r="G51"/>
  <c r="G60"/>
  <c r="G70"/>
  <c r="G79"/>
  <c r="G89"/>
  <c r="F19"/>
  <c r="F29"/>
  <c r="F38"/>
  <c r="F51"/>
  <c r="F60"/>
  <c r="F70"/>
  <c r="F79"/>
  <c r="F89"/>
  <c r="E19"/>
  <c r="E29"/>
  <c r="E38"/>
  <c r="E51"/>
  <c r="E60"/>
  <c r="E70"/>
  <c r="E79"/>
  <c r="E89"/>
  <c r="D19"/>
  <c r="D29"/>
  <c r="D38"/>
  <c r="D51"/>
  <c r="D60"/>
  <c r="D70"/>
  <c r="D79"/>
  <c r="D89"/>
  <c r="C19"/>
  <c r="C29"/>
  <c r="C38"/>
  <c r="C51"/>
  <c r="C60"/>
  <c r="C70"/>
  <c r="C79"/>
  <c r="C89"/>
  <c r="B19"/>
  <c r="B29"/>
  <c r="B38"/>
  <c r="B51"/>
  <c r="B60"/>
  <c r="B70"/>
  <c r="B79"/>
  <c r="B89"/>
  <c r="K9"/>
  <c r="J9"/>
  <c r="I9"/>
  <c r="G9"/>
  <c r="F9"/>
  <c r="E9"/>
  <c r="C9"/>
  <c r="B9"/>
  <c r="O8" l="1"/>
  <c r="D8"/>
  <c r="B8"/>
  <c r="F8"/>
  <c r="K8"/>
  <c r="G8"/>
  <c r="I8"/>
  <c r="C8"/>
  <c r="E8"/>
  <c r="J8"/>
</calcChain>
</file>

<file path=xl/sharedStrings.xml><?xml version="1.0" encoding="utf-8"?>
<sst xmlns="http://schemas.openxmlformats.org/spreadsheetml/2006/main" count="210" uniqueCount="125">
  <si>
    <t>จังหวัด</t>
  </si>
  <si>
    <t>รวม</t>
  </si>
  <si>
    <t>จำนวน</t>
  </si>
  <si>
    <t>เกษตรกร</t>
  </si>
  <si>
    <t>(ตัว)</t>
  </si>
  <si>
    <t>พื้นเมือง</t>
  </si>
  <si>
    <t>สุกรพันธุ์</t>
  </si>
  <si>
    <t>สุกรขุน</t>
  </si>
  <si>
    <t>ยอดรวม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</si>
  <si>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</si>
  <si>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</si>
  <si>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</si>
  <si>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</si>
  <si>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</si>
  <si>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</si>
  <si>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</si>
  <si>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</si>
  <si>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</si>
  <si>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</si>
  <si>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รวบรวมโดย</t>
  </si>
  <si>
    <t>: สำนักงานปศุสัตว์อำเภอ</t>
  </si>
  <si>
    <t>: กลุ่มสารสนเทศและข้อมูลสถิติ ศูนย์เทคโนโลยีสารสนเทศและการสื่อสาร กรมปศุสัตว์</t>
  </si>
  <si>
    <t>(ราย)</t>
  </si>
  <si>
    <t>สุกร</t>
  </si>
  <si>
    <t xml:space="preserve"> กระบี่ </t>
  </si>
  <si>
    <t xml:space="preserve"> กรุงเทพมหานคร </t>
  </si>
  <si>
    <t xml:space="preserve"> กาญจนบุรี </t>
  </si>
  <si>
    <t xml:space="preserve"> กาฬสินธุ์ </t>
  </si>
  <si>
    <t xml:space="preserve"> กำแพงเพชร </t>
  </si>
  <si>
    <t xml:space="preserve"> ขอนแก่น </t>
  </si>
  <si>
    <t xml:space="preserve"> จันทบุรี </t>
  </si>
  <si>
    <t xml:space="preserve"> ฉะเชิงเทรา </t>
  </si>
  <si>
    <t xml:space="preserve"> ชลบุรี </t>
  </si>
  <si>
    <t xml:space="preserve"> ชัยนาท </t>
  </si>
  <si>
    <t xml:space="preserve"> ชัยภูมิ </t>
  </si>
  <si>
    <t xml:space="preserve"> ชุมพร </t>
  </si>
  <si>
    <t xml:space="preserve"> เชียงราย </t>
  </si>
  <si>
    <t xml:space="preserve"> เชียงใหม่ </t>
  </si>
  <si>
    <t xml:space="preserve"> ตรัง </t>
  </si>
  <si>
    <t xml:space="preserve"> ตราด </t>
  </si>
  <si>
    <t xml:space="preserve"> ตาก </t>
  </si>
  <si>
    <t xml:space="preserve"> นครนายก </t>
  </si>
  <si>
    <t xml:space="preserve"> นครปฐม </t>
  </si>
  <si>
    <t xml:space="preserve"> นครพนม </t>
  </si>
  <si>
    <t xml:space="preserve"> นครราชสีมา </t>
  </si>
  <si>
    <t xml:space="preserve"> นครศรีธรรมราช </t>
  </si>
  <si>
    <t xml:space="preserve"> นครสวรรค์ </t>
  </si>
  <si>
    <t xml:space="preserve"> นนทบุรี </t>
  </si>
  <si>
    <t xml:space="preserve"> นราธิวาส </t>
  </si>
  <si>
    <t xml:space="preserve"> น่าน </t>
  </si>
  <si>
    <t xml:space="preserve"> บึงกาฬ </t>
  </si>
  <si>
    <t xml:space="preserve"> บุรีรัมย์ </t>
  </si>
  <si>
    <t xml:space="preserve"> ปทุมธานี </t>
  </si>
  <si>
    <t xml:space="preserve"> ประจวบคีรีขันธ์ </t>
  </si>
  <si>
    <t xml:space="preserve"> ปราจีนบุรี </t>
  </si>
  <si>
    <t xml:space="preserve"> ปัตตานี </t>
  </si>
  <si>
    <t xml:space="preserve"> พระนครศรีอยุธยา </t>
  </si>
  <si>
    <t xml:space="preserve"> พะเยา </t>
  </si>
  <si>
    <t xml:space="preserve"> พังงา </t>
  </si>
  <si>
    <t xml:space="preserve"> พัทลุง </t>
  </si>
  <si>
    <t xml:space="preserve"> พิจิตร </t>
  </si>
  <si>
    <t xml:space="preserve"> พิษณุโลก </t>
  </si>
  <si>
    <t xml:space="preserve"> เพชรบุรี </t>
  </si>
  <si>
    <t xml:space="preserve"> เพชรบูรณ์ </t>
  </si>
  <si>
    <t xml:space="preserve"> แพร่ </t>
  </si>
  <si>
    <t xml:space="preserve"> ภูเก็ต </t>
  </si>
  <si>
    <t xml:space="preserve"> มหาสารคาม </t>
  </si>
  <si>
    <t xml:space="preserve"> มุกดาหาร </t>
  </si>
  <si>
    <t xml:space="preserve"> แม่ฮ่องสอน </t>
  </si>
  <si>
    <t xml:space="preserve"> ยโสธร </t>
  </si>
  <si>
    <t xml:space="preserve"> ยะลา </t>
  </si>
  <si>
    <t xml:space="preserve"> ร้อยเอ็ด </t>
  </si>
  <si>
    <t xml:space="preserve"> ระนอง </t>
  </si>
  <si>
    <t xml:space="preserve"> ระยอง </t>
  </si>
  <si>
    <t xml:space="preserve"> ราชบุรี </t>
  </si>
  <si>
    <t xml:space="preserve"> ลพบุรี </t>
  </si>
  <si>
    <t xml:space="preserve"> ลำปาง </t>
  </si>
  <si>
    <t xml:space="preserve"> ลำพูน </t>
  </si>
  <si>
    <t xml:space="preserve"> เลย </t>
  </si>
  <si>
    <t xml:space="preserve"> ศรีสะเกษ </t>
  </si>
  <si>
    <t xml:space="preserve"> สกลนคร </t>
  </si>
  <si>
    <t xml:space="preserve"> สงขลา </t>
  </si>
  <si>
    <t xml:space="preserve"> สตูล </t>
  </si>
  <si>
    <t xml:space="preserve"> สมุทรปราการ </t>
  </si>
  <si>
    <t xml:space="preserve"> สมุทรสงคราม </t>
  </si>
  <si>
    <t xml:space="preserve"> สมุทรสาคร </t>
  </si>
  <si>
    <t xml:space="preserve"> สระแก้ว </t>
  </si>
  <si>
    <t xml:space="preserve"> สระบุรี </t>
  </si>
  <si>
    <t xml:space="preserve"> สิงห์บุรี </t>
  </si>
  <si>
    <t xml:space="preserve"> สุโขทัย </t>
  </si>
  <si>
    <t xml:space="preserve"> สุพรรณบุรี </t>
  </si>
  <si>
    <t xml:space="preserve"> สุราษฎร์ธานี </t>
  </si>
  <si>
    <t xml:space="preserve"> สุรินทร์ </t>
  </si>
  <si>
    <t xml:space="preserve"> หนองคาย </t>
  </si>
  <si>
    <t xml:space="preserve"> หนองบัวลำภู </t>
  </si>
  <si>
    <t xml:space="preserve"> อ่างทอง </t>
  </si>
  <si>
    <t xml:space="preserve"> อำนาจเจริญ </t>
  </si>
  <si>
    <t xml:space="preserve"> อุดรธานี </t>
  </si>
  <si>
    <t xml:space="preserve"> อุตรดิตถ์ </t>
  </si>
  <si>
    <t xml:space="preserve"> อุทัยธานี </t>
  </si>
  <si>
    <t xml:space="preserve"> อุบลราชธานี </t>
  </si>
  <si>
    <t>สถานที่เลี้ยงสัตว์ จังหวัด</t>
  </si>
  <si>
    <t>สุกร พื้นเมือง (ตัว)</t>
  </si>
  <si>
    <t>เกษตรกรผู้เลี้ยงสุกร พื้นเมือง (ราย)</t>
  </si>
  <si>
    <t>สุกรพันธุ์ พ่อพันธุ์ (ตัว)</t>
  </si>
  <si>
    <t>สุกรพันธุ์ แม่พันธุ์ (ตัว)</t>
  </si>
  <si>
    <t>ลูกสุกรพันธุ์ เพศเมีย (ตัว)</t>
  </si>
  <si>
    <t>ลูกสุกรพันธุ์ เพศผู้ (ตัว)</t>
  </si>
  <si>
    <t>รวมสุกร พ่อแม่พันธุ์ และ ลูกสุกรพันธุ์ (ตัว)</t>
  </si>
  <si>
    <t>เกษตรกรผู้เลี้ยงสุกร พ่อแม่พันธุ์ และ ลูกสุกรพันธุ์ (ราย)</t>
  </si>
  <si>
    <t>ลูกสุกรขุน (ตัว)</t>
  </si>
  <si>
    <t>สุกรขุน (ตัว)</t>
  </si>
  <si>
    <t>เกษตรกรผู้เลี้ยงสุกรขุน และ ลูกสุกรขุน (ราย)</t>
  </si>
  <si>
    <t>จำนวนรวม สุกร ทั้งสิ้น (ตัว)</t>
  </si>
  <si>
    <t>จำนวนรวมเกษตรกรผู้เลี้ยง สุกร ทั้งสิ้น (ราย)</t>
  </si>
  <si>
    <t>พ่อพันธุ์
(ตัว)</t>
  </si>
  <si>
    <t>แม่พันธุ์
(ตัว)</t>
  </si>
  <si>
    <t>ลูกสุกรเพศ
ผู้ (ตัว)</t>
  </si>
  <si>
    <t>ลูกสุกรเพศ
เมีย (ตัว)</t>
  </si>
  <si>
    <t>จำนวน
(ตัว)</t>
  </si>
  <si>
    <t>เกษตรกร
(ราย)</t>
  </si>
  <si>
    <t>สุกรขุน
(ตัว)</t>
  </si>
  <si>
    <t>ลูกสุกรขุน
(ตัว)</t>
  </si>
  <si>
    <t>ตารางที่ 5-1 จำนวนเกษตรกรและสุกร รายจังหวัด ปี 2566</t>
  </si>
  <si>
    <t>รวมขุน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</si>
</sst>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4">
    <font>
      <sz val="10"/>
      <name val="Arial"/>
      <charset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name val="TH SarabunPSK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wrapText="1"/>
    </xf>
    <xf numFmtId="187" fontId="5" fillId="0" borderId="0" applyFont="0" applyFill="0" applyBorder="0" applyAlignment="0" applyProtection="0">
      <alignment wrapText="1"/>
    </xf>
    <xf numFmtId="0" fontId="4" fillId="0" borderId="0"/>
    <xf numFmtId="43" fontId="4" fillId="0" borderId="0" applyFont="0" applyFill="0" applyBorder="0" applyAlignment="0" applyProtection="0"/>
    <xf numFmtId="0" fontId="12" fillId="0" borderId="0">
      <alignment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>
      <alignment wrapText="1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Alignment="1">
      <alignment vertical="center"/>
    </xf>
    <xf numFmtId="41" fontId="8" fillId="0" borderId="0" xfId="0" applyNumberFormat="1" applyFont="1" applyAlignment="1">
      <alignment vertical="center" wrapText="1"/>
    </xf>
    <xf numFmtId="41" fontId="7" fillId="0" borderId="0" xfId="0" applyNumberFormat="1" applyFont="1" applyAlignment="1">
      <alignment vertical="center" wrapText="1"/>
    </xf>
    <xf numFmtId="41" fontId="7" fillId="0" borderId="0" xfId="0" applyNumberFormat="1" applyFont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0" xfId="1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Alignment="1">
      <alignment horizontal="left" vertical="center"/>
    </xf>
    <xf numFmtId="41" fontId="7" fillId="0" borderId="0" xfId="1" applyNumberFormat="1" applyFont="1" applyAlignment="1">
      <alignment horizontal="left" vertical="center"/>
    </xf>
    <xf numFmtId="41" fontId="8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horizontal="center" vertical="center"/>
    </xf>
    <xf numFmtId="41" fontId="7" fillId="0" borderId="3" xfId="1" applyNumberFormat="1" applyFont="1" applyFill="1" applyBorder="1" applyAlignment="1">
      <alignment horizontal="right" vertical="center"/>
    </xf>
    <xf numFmtId="41" fontId="9" fillId="4" borderId="2" xfId="1" applyNumberFormat="1" applyFont="1" applyFill="1" applyBorder="1" applyAlignment="1">
      <alignment horizontal="center" vertical="center" shrinkToFit="1"/>
    </xf>
    <xf numFmtId="41" fontId="8" fillId="3" borderId="3" xfId="1" applyNumberFormat="1" applyFont="1" applyFill="1" applyBorder="1" applyAlignment="1">
      <alignment horizontal="right" vertical="center"/>
    </xf>
    <xf numFmtId="41" fontId="8" fillId="2" borderId="3" xfId="1" applyNumberFormat="1" applyFont="1" applyFill="1" applyBorder="1" applyAlignment="1">
      <alignment horizontal="right" vertical="center"/>
    </xf>
    <xf numFmtId="41" fontId="7" fillId="2" borderId="3" xfId="1" applyNumberFormat="1" applyFont="1" applyFill="1" applyBorder="1" applyAlignment="1">
      <alignment horizontal="right" vertical="center"/>
    </xf>
    <xf numFmtId="41" fontId="11" fillId="0" borderId="0" xfId="1" applyNumberFormat="1" applyFont="1" applyFill="1" applyBorder="1" applyAlignment="1">
      <alignment vertical="center"/>
    </xf>
    <xf numFmtId="188" fontId="7" fillId="0" borderId="0" xfId="1" applyNumberFormat="1" applyFont="1" applyAlignment="1">
      <alignment horizontal="left" vertical="center"/>
    </xf>
    <xf numFmtId="41" fontId="9" fillId="2" borderId="3" xfId="4" applyNumberFormat="1" applyFont="1" applyFill="1" applyBorder="1" applyAlignment="1">
      <alignment horizontal="center" vertical="center"/>
    </xf>
    <xf numFmtId="41" fontId="9" fillId="3" borderId="3" xfId="4" applyNumberFormat="1" applyFont="1" applyFill="1" applyBorder="1" applyAlignment="1">
      <alignment horizontal="center" vertical="center"/>
    </xf>
    <xf numFmtId="41" fontId="10" fillId="0" borderId="3" xfId="4" applyNumberFormat="1" applyFont="1" applyBorder="1" applyAlignment="1">
      <alignment vertical="center"/>
    </xf>
    <xf numFmtId="41" fontId="9" fillId="4" borderId="1" xfId="1" applyNumberFormat="1" applyFont="1" applyFill="1" applyBorder="1" applyAlignment="1">
      <alignment horizontal="center" vertical="center"/>
    </xf>
    <xf numFmtId="41" fontId="9" fillId="4" borderId="2" xfId="1" applyNumberFormat="1" applyFont="1" applyFill="1" applyBorder="1" applyAlignment="1">
      <alignment horizontal="center" vertical="center"/>
    </xf>
    <xf numFmtId="0" fontId="1" fillId="0" borderId="0" xfId="11"/>
    <xf numFmtId="41" fontId="9" fillId="4" borderId="3" xfId="1" applyNumberFormat="1" applyFont="1" applyFill="1" applyBorder="1" applyAlignment="1">
      <alignment horizontal="center" vertical="center"/>
    </xf>
    <xf numFmtId="41" fontId="9" fillId="4" borderId="3" xfId="1" applyNumberFormat="1" applyFont="1" applyFill="1" applyBorder="1" applyAlignment="1">
      <alignment horizontal="center" vertical="center" wrapText="1"/>
    </xf>
  </cellXfs>
  <cellStyles count="12">
    <cellStyle name="Comma 2" xfId="3"/>
    <cellStyle name="Comma 3" xfId="6"/>
    <cellStyle name="Comma 5" xfId="10"/>
    <cellStyle name="Normal 2" xfId="2"/>
    <cellStyle name="Normal 3" xfId="5"/>
    <cellStyle name="Normal 4" xfId="11"/>
    <cellStyle name="Normal 5" xfId="7"/>
    <cellStyle name="Normal 5 2" xfId="8"/>
    <cellStyle name="Normal 6" xfId="9"/>
    <cellStyle name="เครื่องหมายจุลภาค" xfId="1" builtinId="3"/>
    <cellStyle name="ปกติ" xfId="0" builtinId="0"/>
    <cellStyle name="ปกติ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workbookViewId="0">
      <selection activeCell="P1" sqref="P1:DD1048576"/>
    </sheetView>
  </sheetViews>
  <sheetFormatPr defaultRowHeight="14.25"/>
  <cols>
    <col min="1" max="1" width="22.140625" style="26" bestFit="1" customWidth="1"/>
    <col min="2" max="2" width="17.140625" style="26" bestFit="1" customWidth="1"/>
    <col min="3" max="3" width="31.85546875" style="26" bestFit="1" customWidth="1"/>
    <col min="4" max="4" width="21" style="26" bestFit="1" customWidth="1"/>
    <col min="5" max="5" width="20.7109375" style="26" bestFit="1" customWidth="1"/>
    <col min="6" max="6" width="21.5703125" style="26" bestFit="1" customWidth="1"/>
    <col min="7" max="7" width="23.5703125" style="26" bestFit="1" customWidth="1"/>
    <col min="8" max="8" width="38.140625" style="26" bestFit="1" customWidth="1"/>
    <col min="9" max="9" width="49.7109375" style="26" bestFit="1" customWidth="1"/>
    <col min="10" max="10" width="11.7109375" style="26" bestFit="1" customWidth="1"/>
    <col min="11" max="11" width="14.28515625" style="26" bestFit="1" customWidth="1"/>
    <col min="12" max="12" width="14.28515625" style="26" customWidth="1"/>
    <col min="13" max="13" width="40.42578125" style="26" bestFit="1" customWidth="1"/>
    <col min="14" max="14" width="25" style="26" bestFit="1" customWidth="1"/>
    <col min="15" max="15" width="39.7109375" style="26" bestFit="1" customWidth="1"/>
    <col min="16" max="16384" width="9.140625" style="26"/>
  </cols>
  <sheetData>
    <row r="1" spans="1:15">
      <c r="A1" s="26" t="s">
        <v>101</v>
      </c>
      <c r="B1" s="26" t="s">
        <v>102</v>
      </c>
      <c r="C1" s="26" t="s">
        <v>103</v>
      </c>
      <c r="D1" s="26" t="s">
        <v>104</v>
      </c>
      <c r="E1" s="26" t="s">
        <v>105</v>
      </c>
      <c r="F1" s="26" t="s">
        <v>107</v>
      </c>
      <c r="G1" s="26" t="s">
        <v>106</v>
      </c>
      <c r="H1" s="26" t="s">
        <v>108</v>
      </c>
      <c r="I1" s="26" t="s">
        <v>109</v>
      </c>
      <c r="J1" s="26" t="s">
        <v>111</v>
      </c>
      <c r="K1" s="26" t="s">
        <v>110</v>
      </c>
      <c r="L1" s="26" t="s">
        <v>124</v>
      </c>
      <c r="M1" s="26" t="s">
        <v>112</v>
      </c>
      <c r="N1" s="26" t="s">
        <v>113</v>
      </c>
      <c r="O1" s="26" t="s">
        <v>114</v>
      </c>
    </row>
    <row r="2" spans="1:15">
      <c r="A2" s="26" t="s">
        <v>25</v>
      </c>
      <c r="B2" s="26">
        <v>0</v>
      </c>
      <c r="C2" s="26">
        <v>0</v>
      </c>
      <c r="D2" s="26">
        <v>8</v>
      </c>
      <c r="E2" s="26">
        <v>17</v>
      </c>
      <c r="F2" s="26">
        <v>4</v>
      </c>
      <c r="G2" s="26">
        <v>7</v>
      </c>
      <c r="H2" s="26">
        <v>36</v>
      </c>
      <c r="I2" s="26">
        <v>4</v>
      </c>
      <c r="J2" s="26">
        <v>8</v>
      </c>
      <c r="K2" s="26">
        <v>0</v>
      </c>
      <c r="L2" s="26">
        <f>J2+K2</f>
        <v>8</v>
      </c>
      <c r="M2" s="26">
        <v>3</v>
      </c>
      <c r="N2" s="26">
        <v>44</v>
      </c>
      <c r="O2" s="26">
        <v>6</v>
      </c>
    </row>
    <row r="3" spans="1:15">
      <c r="A3" s="26" t="s">
        <v>33</v>
      </c>
      <c r="B3" s="26">
        <v>144</v>
      </c>
      <c r="C3" s="26">
        <v>7</v>
      </c>
      <c r="D3" s="26">
        <v>509</v>
      </c>
      <c r="E3" s="26">
        <v>25973</v>
      </c>
      <c r="F3" s="26">
        <v>1779</v>
      </c>
      <c r="G3" s="26">
        <v>2024</v>
      </c>
      <c r="H3" s="26">
        <v>30285</v>
      </c>
      <c r="I3" s="26">
        <v>394</v>
      </c>
      <c r="J3" s="26">
        <v>134044</v>
      </c>
      <c r="K3" s="26">
        <v>35885</v>
      </c>
      <c r="L3" s="26">
        <f t="shared" ref="L3:L66" si="0">J3+K3</f>
        <v>169929</v>
      </c>
      <c r="M3" s="26">
        <v>484</v>
      </c>
      <c r="N3" s="26">
        <v>200358</v>
      </c>
      <c r="O3" s="26">
        <v>644</v>
      </c>
    </row>
    <row r="4" spans="1:15">
      <c r="A4" s="26" t="s">
        <v>47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f t="shared" si="0"/>
        <v>0</v>
      </c>
      <c r="M4" s="26">
        <v>0</v>
      </c>
      <c r="N4" s="26">
        <v>0</v>
      </c>
      <c r="O4" s="26">
        <v>0</v>
      </c>
    </row>
    <row r="5" spans="1:15">
      <c r="A5" s="26" t="s">
        <v>52</v>
      </c>
      <c r="B5" s="26">
        <v>0</v>
      </c>
      <c r="C5" s="26">
        <v>0</v>
      </c>
      <c r="D5" s="26">
        <v>0</v>
      </c>
      <c r="E5" s="26">
        <v>1</v>
      </c>
      <c r="F5" s="26">
        <v>0</v>
      </c>
      <c r="G5" s="26">
        <v>0</v>
      </c>
      <c r="H5" s="26">
        <v>1</v>
      </c>
      <c r="I5" s="26">
        <v>1</v>
      </c>
      <c r="J5" s="26">
        <v>0</v>
      </c>
      <c r="K5" s="26">
        <v>1</v>
      </c>
      <c r="L5" s="26">
        <f t="shared" si="0"/>
        <v>1</v>
      </c>
      <c r="M5" s="26">
        <v>1</v>
      </c>
      <c r="N5" s="26">
        <v>2</v>
      </c>
      <c r="O5" s="26">
        <v>1</v>
      </c>
    </row>
    <row r="6" spans="1:15">
      <c r="A6" s="26" t="s">
        <v>56</v>
      </c>
      <c r="B6" s="26">
        <v>174</v>
      </c>
      <c r="C6" s="26">
        <v>4</v>
      </c>
      <c r="D6" s="26">
        <v>69</v>
      </c>
      <c r="E6" s="26">
        <v>2829</v>
      </c>
      <c r="F6" s="26">
        <v>3002</v>
      </c>
      <c r="G6" s="26">
        <v>6004</v>
      </c>
      <c r="H6" s="26">
        <v>11904</v>
      </c>
      <c r="I6" s="26">
        <v>24</v>
      </c>
      <c r="J6" s="26">
        <v>16069</v>
      </c>
      <c r="K6" s="26">
        <v>755</v>
      </c>
      <c r="L6" s="26">
        <f t="shared" si="0"/>
        <v>16824</v>
      </c>
      <c r="M6" s="26">
        <v>14</v>
      </c>
      <c r="N6" s="26">
        <v>28902</v>
      </c>
      <c r="O6" s="26">
        <v>34</v>
      </c>
    </row>
    <row r="7" spans="1:15">
      <c r="A7" s="26" t="s">
        <v>75</v>
      </c>
      <c r="B7" s="26">
        <v>526</v>
      </c>
      <c r="C7" s="26">
        <v>35</v>
      </c>
      <c r="D7" s="26">
        <v>1111</v>
      </c>
      <c r="E7" s="26">
        <v>102774</v>
      </c>
      <c r="F7" s="26">
        <v>5778</v>
      </c>
      <c r="G7" s="26">
        <v>33498</v>
      </c>
      <c r="H7" s="26">
        <v>143161</v>
      </c>
      <c r="I7" s="26">
        <v>480</v>
      </c>
      <c r="J7" s="26">
        <v>441242</v>
      </c>
      <c r="K7" s="26">
        <v>65798</v>
      </c>
      <c r="L7" s="26">
        <f t="shared" si="0"/>
        <v>507040</v>
      </c>
      <c r="M7" s="26">
        <v>805</v>
      </c>
      <c r="N7" s="26">
        <v>650727</v>
      </c>
      <c r="O7" s="26">
        <v>1028</v>
      </c>
    </row>
    <row r="8" spans="1:15">
      <c r="A8" s="26" t="s">
        <v>87</v>
      </c>
      <c r="B8" s="26">
        <v>122</v>
      </c>
      <c r="C8" s="26">
        <v>14</v>
      </c>
      <c r="D8" s="26">
        <v>353</v>
      </c>
      <c r="E8" s="26">
        <v>12567</v>
      </c>
      <c r="F8" s="26">
        <v>109</v>
      </c>
      <c r="G8" s="26">
        <v>583</v>
      </c>
      <c r="H8" s="26">
        <v>13612</v>
      </c>
      <c r="I8" s="26">
        <v>53</v>
      </c>
      <c r="J8" s="26">
        <v>65537</v>
      </c>
      <c r="K8" s="26">
        <v>17941</v>
      </c>
      <c r="L8" s="26">
        <f t="shared" si="0"/>
        <v>83478</v>
      </c>
      <c r="M8" s="26">
        <v>112</v>
      </c>
      <c r="N8" s="26">
        <v>97212</v>
      </c>
      <c r="O8" s="26">
        <v>137</v>
      </c>
    </row>
    <row r="9" spans="1:15">
      <c r="A9" s="26" t="s">
        <v>88</v>
      </c>
      <c r="B9" s="26">
        <v>7</v>
      </c>
      <c r="C9" s="26">
        <v>3</v>
      </c>
      <c r="D9" s="26">
        <v>105</v>
      </c>
      <c r="E9" s="26">
        <v>3416</v>
      </c>
      <c r="F9" s="26">
        <v>14</v>
      </c>
      <c r="G9" s="26">
        <v>56</v>
      </c>
      <c r="H9" s="26">
        <v>3591</v>
      </c>
      <c r="I9" s="26">
        <v>146</v>
      </c>
      <c r="J9" s="26">
        <v>14035</v>
      </c>
      <c r="K9" s="26">
        <v>4994</v>
      </c>
      <c r="L9" s="26">
        <f t="shared" si="0"/>
        <v>19029</v>
      </c>
      <c r="M9" s="26">
        <v>128</v>
      </c>
      <c r="N9" s="26">
        <v>22627</v>
      </c>
      <c r="O9" s="26">
        <v>193</v>
      </c>
    </row>
    <row r="10" spans="1:15">
      <c r="A10" s="26" t="s">
        <v>95</v>
      </c>
      <c r="B10" s="26">
        <v>15</v>
      </c>
      <c r="C10" s="26">
        <v>1</v>
      </c>
      <c r="D10" s="26">
        <v>163</v>
      </c>
      <c r="E10" s="26">
        <v>7745</v>
      </c>
      <c r="F10" s="26">
        <v>3080</v>
      </c>
      <c r="G10" s="26">
        <v>2983</v>
      </c>
      <c r="H10" s="26">
        <v>13971</v>
      </c>
      <c r="I10" s="26">
        <v>535</v>
      </c>
      <c r="J10" s="26">
        <v>38373</v>
      </c>
      <c r="K10" s="26">
        <v>18140</v>
      </c>
      <c r="L10" s="26">
        <f t="shared" si="0"/>
        <v>56513</v>
      </c>
      <c r="M10" s="26">
        <v>503</v>
      </c>
      <c r="N10" s="26">
        <v>70499</v>
      </c>
      <c r="O10" s="26">
        <v>703</v>
      </c>
    </row>
    <row r="11" spans="1:15">
      <c r="A11" s="26" t="s">
        <v>30</v>
      </c>
      <c r="B11" s="26">
        <v>40</v>
      </c>
      <c r="C11" s="26">
        <v>3</v>
      </c>
      <c r="D11" s="26">
        <v>160</v>
      </c>
      <c r="E11" s="26">
        <v>9020</v>
      </c>
      <c r="F11" s="26">
        <v>3541</v>
      </c>
      <c r="G11" s="26">
        <v>3586</v>
      </c>
      <c r="H11" s="26">
        <v>16307</v>
      </c>
      <c r="I11" s="26">
        <v>44</v>
      </c>
      <c r="J11" s="26">
        <v>55721</v>
      </c>
      <c r="K11" s="26">
        <v>6507</v>
      </c>
      <c r="L11" s="26">
        <f t="shared" si="0"/>
        <v>62228</v>
      </c>
      <c r="M11" s="26">
        <v>98</v>
      </c>
      <c r="N11" s="26">
        <v>78575</v>
      </c>
      <c r="O11" s="26">
        <v>124</v>
      </c>
    </row>
    <row r="12" spans="1:15">
      <c r="A12" s="26" t="s">
        <v>31</v>
      </c>
      <c r="B12" s="26">
        <v>476</v>
      </c>
      <c r="C12" s="26">
        <v>20</v>
      </c>
      <c r="D12" s="26">
        <v>236</v>
      </c>
      <c r="E12" s="26">
        <v>18670</v>
      </c>
      <c r="F12" s="26">
        <v>0</v>
      </c>
      <c r="G12" s="26">
        <v>30</v>
      </c>
      <c r="H12" s="26">
        <v>18936</v>
      </c>
      <c r="I12" s="26">
        <v>80</v>
      </c>
      <c r="J12" s="26">
        <v>118051</v>
      </c>
      <c r="K12" s="26">
        <v>79845</v>
      </c>
      <c r="L12" s="26">
        <f t="shared" si="0"/>
        <v>197896</v>
      </c>
      <c r="M12" s="26">
        <v>233</v>
      </c>
      <c r="N12" s="26">
        <v>217308</v>
      </c>
      <c r="O12" s="26">
        <v>275</v>
      </c>
    </row>
    <row r="13" spans="1:15">
      <c r="A13" s="26" t="s">
        <v>32</v>
      </c>
      <c r="B13" s="26">
        <v>486</v>
      </c>
      <c r="C13" s="26">
        <v>6</v>
      </c>
      <c r="D13" s="26">
        <v>631</v>
      </c>
      <c r="E13" s="26">
        <v>37284</v>
      </c>
      <c r="F13" s="26">
        <v>4020</v>
      </c>
      <c r="G13" s="26">
        <v>5719</v>
      </c>
      <c r="H13" s="26">
        <v>47654</v>
      </c>
      <c r="I13" s="26">
        <v>65</v>
      </c>
      <c r="J13" s="26">
        <v>169669</v>
      </c>
      <c r="K13" s="26">
        <v>61937</v>
      </c>
      <c r="L13" s="26">
        <f t="shared" si="0"/>
        <v>231606</v>
      </c>
      <c r="M13" s="26">
        <v>138</v>
      </c>
      <c r="N13" s="26">
        <v>279746</v>
      </c>
      <c r="O13" s="26">
        <v>169</v>
      </c>
    </row>
    <row r="14" spans="1:15">
      <c r="A14" s="26" t="s">
        <v>39</v>
      </c>
      <c r="B14" s="26">
        <v>0</v>
      </c>
      <c r="C14" s="26">
        <v>0</v>
      </c>
      <c r="D14" s="26">
        <v>21</v>
      </c>
      <c r="E14" s="26">
        <v>371</v>
      </c>
      <c r="F14" s="26">
        <v>0</v>
      </c>
      <c r="G14" s="26">
        <v>0</v>
      </c>
      <c r="H14" s="26">
        <v>392</v>
      </c>
      <c r="I14" s="26">
        <v>10</v>
      </c>
      <c r="J14" s="26">
        <v>69252</v>
      </c>
      <c r="K14" s="26">
        <v>1460</v>
      </c>
      <c r="L14" s="26">
        <f t="shared" si="0"/>
        <v>70712</v>
      </c>
      <c r="M14" s="26">
        <v>74</v>
      </c>
      <c r="N14" s="26">
        <v>71104</v>
      </c>
      <c r="O14" s="26">
        <v>74</v>
      </c>
    </row>
    <row r="15" spans="1:15">
      <c r="A15" s="26" t="s">
        <v>41</v>
      </c>
      <c r="B15" s="26">
        <v>42</v>
      </c>
      <c r="C15" s="26">
        <v>5</v>
      </c>
      <c r="D15" s="26">
        <v>157</v>
      </c>
      <c r="E15" s="26">
        <v>9529</v>
      </c>
      <c r="F15" s="26">
        <v>0</v>
      </c>
      <c r="G15" s="26">
        <v>0</v>
      </c>
      <c r="H15" s="26">
        <v>9686</v>
      </c>
      <c r="I15" s="26">
        <v>16</v>
      </c>
      <c r="J15" s="26">
        <v>69086</v>
      </c>
      <c r="K15" s="26">
        <v>16177</v>
      </c>
      <c r="L15" s="26">
        <f t="shared" si="0"/>
        <v>85263</v>
      </c>
      <c r="M15" s="26">
        <v>44</v>
      </c>
      <c r="N15" s="26">
        <v>94991</v>
      </c>
      <c r="O15" s="26">
        <v>55</v>
      </c>
    </row>
    <row r="16" spans="1:15">
      <c r="A16" s="26" t="s">
        <v>54</v>
      </c>
      <c r="B16" s="26">
        <v>1305</v>
      </c>
      <c r="C16" s="26">
        <v>70</v>
      </c>
      <c r="D16" s="26">
        <v>977</v>
      </c>
      <c r="E16" s="26">
        <v>44898</v>
      </c>
      <c r="F16" s="26">
        <v>34</v>
      </c>
      <c r="G16" s="26">
        <v>58</v>
      </c>
      <c r="H16" s="26">
        <v>45967</v>
      </c>
      <c r="I16" s="26">
        <v>120</v>
      </c>
      <c r="J16" s="26">
        <v>291014</v>
      </c>
      <c r="K16" s="26">
        <v>60260</v>
      </c>
      <c r="L16" s="26">
        <f t="shared" si="0"/>
        <v>351274</v>
      </c>
      <c r="M16" s="26">
        <v>384</v>
      </c>
      <c r="N16" s="26">
        <v>398546</v>
      </c>
      <c r="O16" s="26">
        <v>487</v>
      </c>
    </row>
    <row r="17" spans="1:15">
      <c r="A17" s="26" t="s">
        <v>73</v>
      </c>
      <c r="B17" s="26">
        <v>6070</v>
      </c>
      <c r="C17" s="26">
        <v>7</v>
      </c>
      <c r="D17" s="26">
        <v>230</v>
      </c>
      <c r="E17" s="26">
        <v>12919</v>
      </c>
      <c r="F17" s="26">
        <v>16</v>
      </c>
      <c r="G17" s="26">
        <v>694</v>
      </c>
      <c r="H17" s="26">
        <v>13859</v>
      </c>
      <c r="I17" s="26">
        <v>37</v>
      </c>
      <c r="J17" s="26">
        <v>106959</v>
      </c>
      <c r="K17" s="26">
        <v>22730</v>
      </c>
      <c r="L17" s="26">
        <f t="shared" si="0"/>
        <v>129689</v>
      </c>
      <c r="M17" s="26">
        <v>82</v>
      </c>
      <c r="N17" s="26">
        <v>149618</v>
      </c>
      <c r="O17" s="26">
        <v>109</v>
      </c>
    </row>
    <row r="18" spans="1:15">
      <c r="A18" s="26" t="s">
        <v>83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f t="shared" si="0"/>
        <v>0</v>
      </c>
      <c r="M18" s="26">
        <v>0</v>
      </c>
      <c r="N18" s="26">
        <v>0</v>
      </c>
      <c r="O18" s="26">
        <v>0</v>
      </c>
    </row>
    <row r="19" spans="1:15">
      <c r="A19" s="26" t="s">
        <v>86</v>
      </c>
      <c r="B19" s="26">
        <v>869</v>
      </c>
      <c r="C19" s="26">
        <v>65</v>
      </c>
      <c r="D19" s="26">
        <v>278</v>
      </c>
      <c r="E19" s="26">
        <v>1913</v>
      </c>
      <c r="F19" s="26">
        <v>199</v>
      </c>
      <c r="G19" s="26">
        <v>276</v>
      </c>
      <c r="H19" s="26">
        <v>2666</v>
      </c>
      <c r="I19" s="26">
        <v>328</v>
      </c>
      <c r="J19" s="26">
        <v>19992</v>
      </c>
      <c r="K19" s="26">
        <v>2660</v>
      </c>
      <c r="L19" s="26">
        <f t="shared" si="0"/>
        <v>22652</v>
      </c>
      <c r="M19" s="26">
        <v>454</v>
      </c>
      <c r="N19" s="26">
        <v>26187</v>
      </c>
      <c r="O19" s="26">
        <v>603</v>
      </c>
    </row>
    <row r="20" spans="1:15">
      <c r="A20" s="26" t="s">
        <v>34</v>
      </c>
      <c r="B20" s="26">
        <v>393</v>
      </c>
      <c r="C20" s="26">
        <v>52</v>
      </c>
      <c r="D20" s="26">
        <v>621</v>
      </c>
      <c r="E20" s="26">
        <v>17494</v>
      </c>
      <c r="F20" s="26">
        <v>326</v>
      </c>
      <c r="G20" s="26">
        <v>465</v>
      </c>
      <c r="H20" s="26">
        <v>18906</v>
      </c>
      <c r="I20" s="26">
        <v>1802</v>
      </c>
      <c r="J20" s="26">
        <v>100026</v>
      </c>
      <c r="K20" s="26">
        <v>43770</v>
      </c>
      <c r="L20" s="26">
        <f t="shared" si="0"/>
        <v>143796</v>
      </c>
      <c r="M20" s="26">
        <v>1802</v>
      </c>
      <c r="N20" s="26">
        <v>163095</v>
      </c>
      <c r="O20" s="26">
        <v>2631</v>
      </c>
    </row>
    <row r="21" spans="1:15">
      <c r="A21" s="26" t="s">
        <v>44</v>
      </c>
      <c r="B21" s="26">
        <v>18755</v>
      </c>
      <c r="C21" s="26">
        <v>1342</v>
      </c>
      <c r="D21" s="26">
        <v>4252</v>
      </c>
      <c r="E21" s="26">
        <v>18473</v>
      </c>
      <c r="F21" s="26">
        <v>1952</v>
      </c>
      <c r="G21" s="26">
        <v>2370</v>
      </c>
      <c r="H21" s="26">
        <v>27047</v>
      </c>
      <c r="I21" s="26">
        <v>2806</v>
      </c>
      <c r="J21" s="26">
        <v>184266</v>
      </c>
      <c r="K21" s="26">
        <v>35661</v>
      </c>
      <c r="L21" s="26">
        <f t="shared" si="0"/>
        <v>219927</v>
      </c>
      <c r="M21" s="26">
        <v>4360</v>
      </c>
      <c r="N21" s="26">
        <v>265729</v>
      </c>
      <c r="O21" s="26">
        <v>6331</v>
      </c>
    </row>
    <row r="22" spans="1:15">
      <c r="A22" s="26" t="s">
        <v>51</v>
      </c>
      <c r="B22" s="26">
        <v>11321</v>
      </c>
      <c r="C22" s="26">
        <v>1623</v>
      </c>
      <c r="D22" s="26">
        <v>2949</v>
      </c>
      <c r="E22" s="26">
        <v>45217</v>
      </c>
      <c r="F22" s="26">
        <v>7381</v>
      </c>
      <c r="G22" s="26">
        <v>8153</v>
      </c>
      <c r="H22" s="26">
        <v>63700</v>
      </c>
      <c r="I22" s="26">
        <v>4334</v>
      </c>
      <c r="J22" s="26">
        <v>135986</v>
      </c>
      <c r="K22" s="26">
        <v>68272</v>
      </c>
      <c r="L22" s="26">
        <f t="shared" si="0"/>
        <v>204258</v>
      </c>
      <c r="M22" s="26">
        <v>6811</v>
      </c>
      <c r="N22" s="26">
        <v>279279</v>
      </c>
      <c r="O22" s="26">
        <v>9070</v>
      </c>
    </row>
    <row r="23" spans="1:15">
      <c r="A23" s="26" t="s">
        <v>69</v>
      </c>
      <c r="B23" s="26">
        <v>4981</v>
      </c>
      <c r="C23" s="26">
        <v>416</v>
      </c>
      <c r="D23" s="26">
        <v>733</v>
      </c>
      <c r="E23" s="26">
        <v>3847</v>
      </c>
      <c r="F23" s="26">
        <v>301</v>
      </c>
      <c r="G23" s="26">
        <v>343</v>
      </c>
      <c r="H23" s="26">
        <v>5224</v>
      </c>
      <c r="I23" s="26">
        <v>876</v>
      </c>
      <c r="J23" s="26">
        <v>38665</v>
      </c>
      <c r="K23" s="26">
        <v>8875</v>
      </c>
      <c r="L23" s="26">
        <f t="shared" si="0"/>
        <v>47540</v>
      </c>
      <c r="M23" s="26">
        <v>743</v>
      </c>
      <c r="N23" s="26">
        <v>57745</v>
      </c>
      <c r="O23" s="26">
        <v>1417</v>
      </c>
    </row>
    <row r="24" spans="1:15">
      <c r="A24" s="26" t="s">
        <v>79</v>
      </c>
      <c r="B24" s="26">
        <v>5682</v>
      </c>
      <c r="C24" s="26">
        <v>828</v>
      </c>
      <c r="D24" s="26">
        <v>1255</v>
      </c>
      <c r="E24" s="26">
        <v>7129</v>
      </c>
      <c r="F24" s="26">
        <v>996</v>
      </c>
      <c r="G24" s="26">
        <v>1116</v>
      </c>
      <c r="H24" s="26">
        <v>10496</v>
      </c>
      <c r="I24" s="26">
        <v>1945</v>
      </c>
      <c r="J24" s="26">
        <v>49701</v>
      </c>
      <c r="K24" s="26">
        <v>17552</v>
      </c>
      <c r="L24" s="26">
        <f t="shared" si="0"/>
        <v>67253</v>
      </c>
      <c r="M24" s="26">
        <v>2502</v>
      </c>
      <c r="N24" s="26">
        <v>83431</v>
      </c>
      <c r="O24" s="26">
        <v>3770</v>
      </c>
    </row>
    <row r="25" spans="1:15">
      <c r="A25" s="26" t="s">
        <v>92</v>
      </c>
      <c r="B25" s="26">
        <v>11284</v>
      </c>
      <c r="C25" s="26">
        <v>1788</v>
      </c>
      <c r="D25" s="26">
        <v>1359</v>
      </c>
      <c r="E25" s="26">
        <v>13104</v>
      </c>
      <c r="F25" s="26">
        <v>5277</v>
      </c>
      <c r="G25" s="26">
        <v>6100</v>
      </c>
      <c r="H25" s="26">
        <v>25840</v>
      </c>
      <c r="I25" s="26">
        <v>3275</v>
      </c>
      <c r="J25" s="26">
        <v>63091</v>
      </c>
      <c r="K25" s="26">
        <v>16277</v>
      </c>
      <c r="L25" s="26">
        <f t="shared" si="0"/>
        <v>79368</v>
      </c>
      <c r="M25" s="26">
        <v>4390</v>
      </c>
      <c r="N25" s="26">
        <v>116492</v>
      </c>
      <c r="O25" s="26">
        <v>7316</v>
      </c>
    </row>
    <row r="26" spans="1:15">
      <c r="A26" s="26" t="s">
        <v>96</v>
      </c>
      <c r="B26" s="26">
        <v>1095</v>
      </c>
      <c r="C26" s="26">
        <v>181</v>
      </c>
      <c r="D26" s="26">
        <v>373</v>
      </c>
      <c r="E26" s="26">
        <v>6886</v>
      </c>
      <c r="F26" s="26">
        <v>256</v>
      </c>
      <c r="G26" s="26">
        <v>230</v>
      </c>
      <c r="H26" s="26">
        <v>7745</v>
      </c>
      <c r="I26" s="26">
        <v>588</v>
      </c>
      <c r="J26" s="26">
        <v>29853</v>
      </c>
      <c r="K26" s="26">
        <v>6099</v>
      </c>
      <c r="L26" s="26">
        <f t="shared" si="0"/>
        <v>35952</v>
      </c>
      <c r="M26" s="26">
        <v>506</v>
      </c>
      <c r="N26" s="26">
        <v>44792</v>
      </c>
      <c r="O26" s="26">
        <v>894</v>
      </c>
    </row>
    <row r="27" spans="1:15">
      <c r="A27" s="26" t="s">
        <v>100</v>
      </c>
      <c r="B27" s="26">
        <v>18328</v>
      </c>
      <c r="C27" s="26">
        <v>2534</v>
      </c>
      <c r="D27" s="26">
        <v>1598</v>
      </c>
      <c r="E27" s="26">
        <v>9551</v>
      </c>
      <c r="F27" s="26">
        <v>1654</v>
      </c>
      <c r="G27" s="26">
        <v>2246</v>
      </c>
      <c r="H27" s="26">
        <v>15049</v>
      </c>
      <c r="I27" s="26">
        <v>1976</v>
      </c>
      <c r="J27" s="26">
        <v>82469</v>
      </c>
      <c r="K27" s="26">
        <v>20547</v>
      </c>
      <c r="L27" s="26">
        <f t="shared" si="0"/>
        <v>103016</v>
      </c>
      <c r="M27" s="26">
        <v>1505</v>
      </c>
      <c r="N27" s="26">
        <v>136393</v>
      </c>
      <c r="O27" s="26">
        <v>4587</v>
      </c>
    </row>
    <row r="28" spans="1:15">
      <c r="A28" s="26" t="s">
        <v>27</v>
      </c>
      <c r="B28" s="26">
        <v>8408</v>
      </c>
      <c r="C28" s="26">
        <v>1093</v>
      </c>
      <c r="D28" s="26">
        <v>823</v>
      </c>
      <c r="E28" s="26">
        <v>7596</v>
      </c>
      <c r="F28" s="26">
        <v>1043</v>
      </c>
      <c r="G28" s="26">
        <v>1478</v>
      </c>
      <c r="H28" s="26">
        <v>10940</v>
      </c>
      <c r="I28" s="26">
        <v>2301</v>
      </c>
      <c r="J28" s="26">
        <v>57672</v>
      </c>
      <c r="K28" s="26">
        <v>20122</v>
      </c>
      <c r="L28" s="26">
        <f t="shared" si="0"/>
        <v>77794</v>
      </c>
      <c r="M28" s="26">
        <v>2052</v>
      </c>
      <c r="N28" s="26">
        <v>97142</v>
      </c>
      <c r="O28" s="26">
        <v>3866</v>
      </c>
    </row>
    <row r="29" spans="1:15">
      <c r="A29" s="26" t="s">
        <v>29</v>
      </c>
      <c r="B29" s="26">
        <v>3431</v>
      </c>
      <c r="C29" s="26">
        <v>366</v>
      </c>
      <c r="D29" s="26">
        <v>788</v>
      </c>
      <c r="E29" s="26">
        <v>14894</v>
      </c>
      <c r="F29" s="26">
        <v>1218</v>
      </c>
      <c r="G29" s="26">
        <v>1690</v>
      </c>
      <c r="H29" s="26">
        <v>18590</v>
      </c>
      <c r="I29" s="26">
        <v>2574</v>
      </c>
      <c r="J29" s="26">
        <v>84051</v>
      </c>
      <c r="K29" s="26">
        <v>27296</v>
      </c>
      <c r="L29" s="26">
        <f t="shared" si="0"/>
        <v>111347</v>
      </c>
      <c r="M29" s="26">
        <v>3159</v>
      </c>
      <c r="N29" s="26">
        <v>133368</v>
      </c>
      <c r="O29" s="26">
        <v>3919</v>
      </c>
    </row>
    <row r="30" spans="1:15">
      <c r="A30" s="26" t="s">
        <v>43</v>
      </c>
      <c r="B30" s="26">
        <v>9092</v>
      </c>
      <c r="C30" s="26">
        <v>1212</v>
      </c>
      <c r="D30" s="26">
        <v>2040</v>
      </c>
      <c r="E30" s="26">
        <v>15928</v>
      </c>
      <c r="F30" s="26">
        <v>1200</v>
      </c>
      <c r="G30" s="26">
        <v>2491</v>
      </c>
      <c r="H30" s="26">
        <v>21659</v>
      </c>
      <c r="I30" s="26">
        <v>2252</v>
      </c>
      <c r="J30" s="26">
        <v>56179</v>
      </c>
      <c r="K30" s="26">
        <v>30511</v>
      </c>
      <c r="L30" s="26">
        <f t="shared" si="0"/>
        <v>86690</v>
      </c>
      <c r="M30" s="26">
        <v>1811</v>
      </c>
      <c r="N30" s="26">
        <v>117441</v>
      </c>
      <c r="O30" s="26">
        <v>3776</v>
      </c>
    </row>
    <row r="31" spans="1:15">
      <c r="A31" s="26" t="s">
        <v>50</v>
      </c>
      <c r="B31" s="26">
        <v>2890</v>
      </c>
      <c r="C31" s="26">
        <v>259</v>
      </c>
      <c r="D31" s="26">
        <v>440</v>
      </c>
      <c r="E31" s="26">
        <v>2890</v>
      </c>
      <c r="F31" s="26">
        <v>285</v>
      </c>
      <c r="G31" s="26">
        <v>423</v>
      </c>
      <c r="H31" s="26">
        <v>4038</v>
      </c>
      <c r="I31" s="26">
        <v>586</v>
      </c>
      <c r="J31" s="26">
        <v>14191</v>
      </c>
      <c r="K31" s="26">
        <v>3975</v>
      </c>
      <c r="L31" s="26">
        <f t="shared" si="0"/>
        <v>18166</v>
      </c>
      <c r="M31" s="26">
        <v>716</v>
      </c>
      <c r="N31" s="26">
        <v>25094</v>
      </c>
      <c r="O31" s="26">
        <v>1069</v>
      </c>
    </row>
    <row r="32" spans="1:15">
      <c r="A32" s="26" t="s">
        <v>66</v>
      </c>
      <c r="B32" s="26">
        <v>8953</v>
      </c>
      <c r="C32" s="26">
        <v>587</v>
      </c>
      <c r="D32" s="26">
        <v>1133</v>
      </c>
      <c r="E32" s="26">
        <v>7767</v>
      </c>
      <c r="F32" s="26">
        <v>1666</v>
      </c>
      <c r="G32" s="26">
        <v>1263</v>
      </c>
      <c r="H32" s="26">
        <v>11829</v>
      </c>
      <c r="I32" s="26">
        <v>1737</v>
      </c>
      <c r="J32" s="26">
        <v>99681</v>
      </c>
      <c r="K32" s="26">
        <v>14439</v>
      </c>
      <c r="L32" s="26">
        <f t="shared" si="0"/>
        <v>114120</v>
      </c>
      <c r="M32" s="26">
        <v>1791</v>
      </c>
      <c r="N32" s="26">
        <v>134902</v>
      </c>
      <c r="O32" s="26">
        <v>2867</v>
      </c>
    </row>
    <row r="33" spans="1:15">
      <c r="A33" s="26" t="s">
        <v>67</v>
      </c>
      <c r="B33" s="26">
        <v>5785</v>
      </c>
      <c r="C33" s="26">
        <v>817</v>
      </c>
      <c r="D33" s="26">
        <v>526</v>
      </c>
      <c r="E33" s="26">
        <v>3103</v>
      </c>
      <c r="F33" s="26">
        <v>762</v>
      </c>
      <c r="G33" s="26">
        <v>960</v>
      </c>
      <c r="H33" s="26">
        <v>5351</v>
      </c>
      <c r="I33" s="26">
        <v>956</v>
      </c>
      <c r="J33" s="26">
        <v>23625</v>
      </c>
      <c r="K33" s="26">
        <v>6681</v>
      </c>
      <c r="L33" s="26">
        <f t="shared" si="0"/>
        <v>30306</v>
      </c>
      <c r="M33" s="26">
        <v>825</v>
      </c>
      <c r="N33" s="26">
        <v>41442</v>
      </c>
      <c r="O33" s="26">
        <v>1819</v>
      </c>
    </row>
    <row r="34" spans="1:15">
      <c r="A34" s="26" t="s">
        <v>71</v>
      </c>
      <c r="B34" s="26">
        <v>8387</v>
      </c>
      <c r="C34" s="26">
        <v>743</v>
      </c>
      <c r="D34" s="26">
        <v>1346</v>
      </c>
      <c r="E34" s="26">
        <v>15223</v>
      </c>
      <c r="F34" s="26">
        <v>1071</v>
      </c>
      <c r="G34" s="26">
        <v>1482</v>
      </c>
      <c r="H34" s="26">
        <v>19122</v>
      </c>
      <c r="I34" s="26">
        <v>3096</v>
      </c>
      <c r="J34" s="26">
        <v>84126</v>
      </c>
      <c r="K34" s="26">
        <v>21772</v>
      </c>
      <c r="L34" s="26">
        <f t="shared" si="0"/>
        <v>105898</v>
      </c>
      <c r="M34" s="26">
        <v>2495</v>
      </c>
      <c r="N34" s="26">
        <v>133407</v>
      </c>
      <c r="O34" s="26">
        <v>4350</v>
      </c>
    </row>
    <row r="35" spans="1:15">
      <c r="A35" s="26" t="s">
        <v>78</v>
      </c>
      <c r="B35" s="26">
        <v>5144</v>
      </c>
      <c r="C35" s="26">
        <v>417</v>
      </c>
      <c r="D35" s="26">
        <v>604</v>
      </c>
      <c r="E35" s="26">
        <v>5169</v>
      </c>
      <c r="F35" s="26">
        <v>287</v>
      </c>
      <c r="G35" s="26">
        <v>492</v>
      </c>
      <c r="H35" s="26">
        <v>6552</v>
      </c>
      <c r="I35" s="26">
        <v>553</v>
      </c>
      <c r="J35" s="26">
        <v>54149</v>
      </c>
      <c r="K35" s="26">
        <v>9207</v>
      </c>
      <c r="L35" s="26">
        <f t="shared" si="0"/>
        <v>63356</v>
      </c>
      <c r="M35" s="26">
        <v>735</v>
      </c>
      <c r="N35" s="26">
        <v>75052</v>
      </c>
      <c r="O35" s="26">
        <v>1166</v>
      </c>
    </row>
    <row r="36" spans="1:15">
      <c r="A36" s="26" t="s">
        <v>80</v>
      </c>
      <c r="B36" s="26">
        <v>9692</v>
      </c>
      <c r="C36" s="26">
        <v>1445</v>
      </c>
      <c r="D36" s="26">
        <v>1704</v>
      </c>
      <c r="E36" s="26">
        <v>8992</v>
      </c>
      <c r="F36" s="26">
        <v>4185</v>
      </c>
      <c r="G36" s="26">
        <v>4737</v>
      </c>
      <c r="H36" s="26">
        <v>19618</v>
      </c>
      <c r="I36" s="26">
        <v>2261</v>
      </c>
      <c r="J36" s="26">
        <v>56445</v>
      </c>
      <c r="K36" s="26">
        <v>17312</v>
      </c>
      <c r="L36" s="26">
        <f t="shared" si="0"/>
        <v>73757</v>
      </c>
      <c r="M36" s="26">
        <v>1945</v>
      </c>
      <c r="N36" s="26">
        <v>103067</v>
      </c>
      <c r="O36" s="26">
        <v>4108</v>
      </c>
    </row>
    <row r="37" spans="1:15">
      <c r="A37" s="26" t="s">
        <v>93</v>
      </c>
      <c r="B37" s="26">
        <v>3481</v>
      </c>
      <c r="C37" s="26">
        <v>414</v>
      </c>
      <c r="D37" s="26">
        <v>547</v>
      </c>
      <c r="E37" s="26">
        <v>10250</v>
      </c>
      <c r="F37" s="26">
        <v>668</v>
      </c>
      <c r="G37" s="26">
        <v>694</v>
      </c>
      <c r="H37" s="26">
        <v>12159</v>
      </c>
      <c r="I37" s="26">
        <v>572</v>
      </c>
      <c r="J37" s="26">
        <v>72927</v>
      </c>
      <c r="K37" s="26">
        <v>34108</v>
      </c>
      <c r="L37" s="26">
        <f t="shared" si="0"/>
        <v>107035</v>
      </c>
      <c r="M37" s="26">
        <v>775</v>
      </c>
      <c r="N37" s="26">
        <v>122675</v>
      </c>
      <c r="O37" s="26">
        <v>1300</v>
      </c>
    </row>
    <row r="38" spans="1:15">
      <c r="A38" s="26" t="s">
        <v>94</v>
      </c>
      <c r="B38" s="26">
        <v>3851</v>
      </c>
      <c r="C38" s="26">
        <v>317</v>
      </c>
      <c r="D38" s="26">
        <v>496</v>
      </c>
      <c r="E38" s="26">
        <v>4642</v>
      </c>
      <c r="F38" s="26">
        <v>405</v>
      </c>
      <c r="G38" s="26">
        <v>711</v>
      </c>
      <c r="H38" s="26">
        <v>6254</v>
      </c>
      <c r="I38" s="26">
        <v>992</v>
      </c>
      <c r="J38" s="26">
        <v>29963</v>
      </c>
      <c r="K38" s="26">
        <v>7021</v>
      </c>
      <c r="L38" s="26">
        <f t="shared" si="0"/>
        <v>36984</v>
      </c>
      <c r="M38" s="26">
        <v>1085</v>
      </c>
      <c r="N38" s="26">
        <v>47089</v>
      </c>
      <c r="O38" s="26">
        <v>1521</v>
      </c>
    </row>
    <row r="39" spans="1:15">
      <c r="A39" s="26" t="s">
        <v>97</v>
      </c>
      <c r="B39" s="26">
        <v>10156</v>
      </c>
      <c r="C39" s="26">
        <v>1087</v>
      </c>
      <c r="D39" s="26">
        <v>1690</v>
      </c>
      <c r="E39" s="26">
        <v>17530</v>
      </c>
      <c r="F39" s="26">
        <v>6323</v>
      </c>
      <c r="G39" s="26">
        <v>1791</v>
      </c>
      <c r="H39" s="26">
        <v>27334</v>
      </c>
      <c r="I39" s="26">
        <v>1948</v>
      </c>
      <c r="J39" s="26">
        <v>134797</v>
      </c>
      <c r="K39" s="26">
        <v>28144</v>
      </c>
      <c r="L39" s="26">
        <f t="shared" si="0"/>
        <v>162941</v>
      </c>
      <c r="M39" s="26">
        <v>2266</v>
      </c>
      <c r="N39" s="26">
        <v>200431</v>
      </c>
      <c r="O39" s="26">
        <v>3501</v>
      </c>
    </row>
    <row r="40" spans="1:15">
      <c r="A40" s="26" t="s">
        <v>36</v>
      </c>
      <c r="B40" s="26">
        <v>12097</v>
      </c>
      <c r="C40" s="26">
        <v>2034</v>
      </c>
      <c r="D40" s="26">
        <v>888</v>
      </c>
      <c r="E40" s="26">
        <v>8379</v>
      </c>
      <c r="F40" s="26">
        <v>1060</v>
      </c>
      <c r="G40" s="26">
        <v>1185</v>
      </c>
      <c r="H40" s="26">
        <v>11512</v>
      </c>
      <c r="I40" s="26">
        <v>1371</v>
      </c>
      <c r="J40" s="26">
        <v>46179</v>
      </c>
      <c r="K40" s="26">
        <v>11169</v>
      </c>
      <c r="L40" s="26">
        <f t="shared" si="0"/>
        <v>57348</v>
      </c>
      <c r="M40" s="26">
        <v>1331</v>
      </c>
      <c r="N40" s="26">
        <v>80957</v>
      </c>
      <c r="O40" s="26">
        <v>3683</v>
      </c>
    </row>
    <row r="41" spans="1:15">
      <c r="A41" s="26" t="s">
        <v>37</v>
      </c>
      <c r="B41" s="26">
        <v>61254</v>
      </c>
      <c r="C41" s="26">
        <v>10367</v>
      </c>
      <c r="D41" s="26">
        <v>3369</v>
      </c>
      <c r="E41" s="26">
        <v>26193</v>
      </c>
      <c r="F41" s="26">
        <v>610</v>
      </c>
      <c r="G41" s="26">
        <v>888</v>
      </c>
      <c r="H41" s="26">
        <v>31060</v>
      </c>
      <c r="I41" s="26">
        <v>2939</v>
      </c>
      <c r="J41" s="26">
        <v>157128</v>
      </c>
      <c r="K41" s="26">
        <v>41380</v>
      </c>
      <c r="L41" s="26">
        <f t="shared" si="0"/>
        <v>198508</v>
      </c>
      <c r="M41" s="26">
        <v>5278</v>
      </c>
      <c r="N41" s="26">
        <v>290822</v>
      </c>
      <c r="O41" s="26">
        <v>13700</v>
      </c>
    </row>
    <row r="42" spans="1:15">
      <c r="A42" s="26" t="s">
        <v>49</v>
      </c>
      <c r="B42" s="26">
        <v>9980</v>
      </c>
      <c r="C42" s="26">
        <v>2121</v>
      </c>
      <c r="D42" s="26">
        <v>878</v>
      </c>
      <c r="E42" s="26">
        <v>7173</v>
      </c>
      <c r="F42" s="26">
        <v>642</v>
      </c>
      <c r="G42" s="26">
        <v>980</v>
      </c>
      <c r="H42" s="26">
        <v>9673</v>
      </c>
      <c r="I42" s="26">
        <v>1926</v>
      </c>
      <c r="J42" s="26">
        <v>35209</v>
      </c>
      <c r="K42" s="26">
        <v>10914</v>
      </c>
      <c r="L42" s="26">
        <f t="shared" si="0"/>
        <v>46123</v>
      </c>
      <c r="M42" s="26">
        <v>2067</v>
      </c>
      <c r="N42" s="26">
        <v>65776</v>
      </c>
      <c r="O42" s="26">
        <v>4754</v>
      </c>
    </row>
    <row r="43" spans="1:15">
      <c r="A43" s="26" t="s">
        <v>57</v>
      </c>
      <c r="B43" s="26">
        <v>268</v>
      </c>
      <c r="C43" s="26">
        <v>26</v>
      </c>
      <c r="D43" s="26">
        <v>130</v>
      </c>
      <c r="E43" s="26">
        <v>1793</v>
      </c>
      <c r="F43" s="26">
        <v>530</v>
      </c>
      <c r="G43" s="26">
        <v>944</v>
      </c>
      <c r="H43" s="26">
        <v>3397</v>
      </c>
      <c r="I43" s="26">
        <v>218</v>
      </c>
      <c r="J43" s="26">
        <v>5869</v>
      </c>
      <c r="K43" s="26">
        <v>1777</v>
      </c>
      <c r="L43" s="26">
        <f t="shared" si="0"/>
        <v>7646</v>
      </c>
      <c r="M43" s="26">
        <v>252</v>
      </c>
      <c r="N43" s="26">
        <v>11311</v>
      </c>
      <c r="O43" s="26">
        <v>341</v>
      </c>
    </row>
    <row r="44" spans="1:15">
      <c r="A44" s="26" t="s">
        <v>64</v>
      </c>
      <c r="B44" s="26">
        <v>6116</v>
      </c>
      <c r="C44" s="26">
        <v>237</v>
      </c>
      <c r="D44" s="26">
        <v>511</v>
      </c>
      <c r="E44" s="26">
        <v>2230</v>
      </c>
      <c r="F44" s="26">
        <v>388</v>
      </c>
      <c r="G44" s="26">
        <v>565</v>
      </c>
      <c r="H44" s="26">
        <v>3694</v>
      </c>
      <c r="I44" s="26">
        <v>571</v>
      </c>
      <c r="J44" s="26">
        <v>19849</v>
      </c>
      <c r="K44" s="26">
        <v>5433</v>
      </c>
      <c r="L44" s="26">
        <f t="shared" si="0"/>
        <v>25282</v>
      </c>
      <c r="M44" s="26">
        <v>684</v>
      </c>
      <c r="N44" s="26">
        <v>35092</v>
      </c>
      <c r="O44" s="26">
        <v>1066</v>
      </c>
    </row>
    <row r="45" spans="1:15">
      <c r="A45" s="26" t="s">
        <v>68</v>
      </c>
      <c r="B45" s="26">
        <v>40377</v>
      </c>
      <c r="C45" s="26">
        <v>8450</v>
      </c>
      <c r="D45" s="26">
        <v>2732</v>
      </c>
      <c r="E45" s="26">
        <v>5036</v>
      </c>
      <c r="F45" s="26">
        <v>242</v>
      </c>
      <c r="G45" s="26">
        <v>466</v>
      </c>
      <c r="H45" s="26">
        <v>8476</v>
      </c>
      <c r="I45" s="26">
        <v>2380</v>
      </c>
      <c r="J45" s="26">
        <v>5584</v>
      </c>
      <c r="K45" s="26">
        <v>4199</v>
      </c>
      <c r="L45" s="26">
        <f t="shared" si="0"/>
        <v>9783</v>
      </c>
      <c r="M45" s="26">
        <v>1398</v>
      </c>
      <c r="N45" s="26">
        <v>58636</v>
      </c>
      <c r="O45" s="26">
        <v>9495</v>
      </c>
    </row>
    <row r="46" spans="1:15">
      <c r="A46" s="26" t="s">
        <v>76</v>
      </c>
      <c r="B46" s="26">
        <v>4232</v>
      </c>
      <c r="C46" s="26">
        <v>542</v>
      </c>
      <c r="D46" s="26">
        <v>645</v>
      </c>
      <c r="E46" s="26">
        <v>15640</v>
      </c>
      <c r="F46" s="26">
        <v>241</v>
      </c>
      <c r="G46" s="26">
        <v>4662</v>
      </c>
      <c r="H46" s="26">
        <v>21188</v>
      </c>
      <c r="I46" s="26">
        <v>1518</v>
      </c>
      <c r="J46" s="26">
        <v>127510</v>
      </c>
      <c r="K46" s="26">
        <v>14141</v>
      </c>
      <c r="L46" s="26">
        <f t="shared" si="0"/>
        <v>141651</v>
      </c>
      <c r="M46" s="26">
        <v>1703</v>
      </c>
      <c r="N46" s="26">
        <v>167071</v>
      </c>
      <c r="O46" s="26">
        <v>2574</v>
      </c>
    </row>
    <row r="47" spans="1:15">
      <c r="A47" s="26" t="s">
        <v>77</v>
      </c>
      <c r="B47" s="26">
        <v>5276</v>
      </c>
      <c r="C47" s="26">
        <v>2129</v>
      </c>
      <c r="D47" s="26">
        <v>393</v>
      </c>
      <c r="E47" s="26">
        <v>15370</v>
      </c>
      <c r="F47" s="26">
        <v>4383</v>
      </c>
      <c r="G47" s="26">
        <v>4211</v>
      </c>
      <c r="H47" s="26">
        <v>24357</v>
      </c>
      <c r="I47" s="26">
        <v>262</v>
      </c>
      <c r="J47" s="26">
        <v>39017</v>
      </c>
      <c r="K47" s="26">
        <v>32262</v>
      </c>
      <c r="L47" s="26">
        <f t="shared" si="0"/>
        <v>71279</v>
      </c>
      <c r="M47" s="26">
        <v>327</v>
      </c>
      <c r="N47" s="26">
        <v>100912</v>
      </c>
      <c r="O47" s="26">
        <v>2470</v>
      </c>
    </row>
    <row r="48" spans="1:15">
      <c r="A48" s="26" t="s">
        <v>28</v>
      </c>
      <c r="B48" s="26">
        <v>4711</v>
      </c>
      <c r="C48" s="26">
        <v>176</v>
      </c>
      <c r="D48" s="26">
        <v>598</v>
      </c>
      <c r="E48" s="26">
        <v>20828</v>
      </c>
      <c r="F48" s="26">
        <v>4095</v>
      </c>
      <c r="G48" s="26">
        <v>4177</v>
      </c>
      <c r="H48" s="26">
        <v>29698</v>
      </c>
      <c r="I48" s="26">
        <v>1889</v>
      </c>
      <c r="J48" s="26">
        <v>130855</v>
      </c>
      <c r="K48" s="26">
        <v>61051</v>
      </c>
      <c r="L48" s="26">
        <f t="shared" si="0"/>
        <v>191906</v>
      </c>
      <c r="M48" s="26">
        <v>2696</v>
      </c>
      <c r="N48" s="26">
        <v>226315</v>
      </c>
      <c r="O48" s="26">
        <v>3147</v>
      </c>
    </row>
    <row r="49" spans="1:15">
      <c r="A49" s="26" t="s">
        <v>40</v>
      </c>
      <c r="B49" s="26">
        <v>10742</v>
      </c>
      <c r="C49" s="26">
        <v>2261</v>
      </c>
      <c r="D49" s="26">
        <v>336</v>
      </c>
      <c r="E49" s="26">
        <v>3584</v>
      </c>
      <c r="F49" s="26">
        <v>211</v>
      </c>
      <c r="G49" s="26">
        <v>1135</v>
      </c>
      <c r="H49" s="26">
        <v>5266</v>
      </c>
      <c r="I49" s="26">
        <v>309</v>
      </c>
      <c r="J49" s="26">
        <v>53780</v>
      </c>
      <c r="K49" s="26">
        <v>4875</v>
      </c>
      <c r="L49" s="26">
        <f t="shared" si="0"/>
        <v>58655</v>
      </c>
      <c r="M49" s="26">
        <v>377</v>
      </c>
      <c r="N49" s="26">
        <v>74663</v>
      </c>
      <c r="O49" s="26">
        <v>2708</v>
      </c>
    </row>
    <row r="50" spans="1:15">
      <c r="A50" s="26" t="s">
        <v>46</v>
      </c>
      <c r="B50" s="26">
        <v>1850</v>
      </c>
      <c r="C50" s="26">
        <v>35</v>
      </c>
      <c r="D50" s="26">
        <v>612</v>
      </c>
      <c r="E50" s="26">
        <v>43575</v>
      </c>
      <c r="F50" s="26">
        <v>5373</v>
      </c>
      <c r="G50" s="26">
        <v>4421</v>
      </c>
      <c r="H50" s="26">
        <v>53981</v>
      </c>
      <c r="I50" s="26">
        <v>804</v>
      </c>
      <c r="J50" s="26">
        <v>162000</v>
      </c>
      <c r="K50" s="26">
        <v>38494</v>
      </c>
      <c r="L50" s="26">
        <f t="shared" si="0"/>
        <v>200494</v>
      </c>
      <c r="M50" s="26">
        <v>852</v>
      </c>
      <c r="N50" s="26">
        <v>256325</v>
      </c>
      <c r="O50" s="26">
        <v>1197</v>
      </c>
    </row>
    <row r="51" spans="1:15">
      <c r="A51" s="26" t="s">
        <v>60</v>
      </c>
      <c r="B51" s="26">
        <v>173</v>
      </c>
      <c r="C51" s="26">
        <v>14</v>
      </c>
      <c r="D51" s="26">
        <v>178</v>
      </c>
      <c r="E51" s="26">
        <v>7474</v>
      </c>
      <c r="F51" s="26">
        <v>70</v>
      </c>
      <c r="G51" s="26">
        <v>175</v>
      </c>
      <c r="H51" s="26">
        <v>7897</v>
      </c>
      <c r="I51" s="26">
        <v>805</v>
      </c>
      <c r="J51" s="26">
        <v>42853</v>
      </c>
      <c r="K51" s="26">
        <v>5923</v>
      </c>
      <c r="L51" s="26">
        <f t="shared" si="0"/>
        <v>48776</v>
      </c>
      <c r="M51" s="26">
        <v>712</v>
      </c>
      <c r="N51" s="26">
        <v>56846</v>
      </c>
      <c r="O51" s="26">
        <v>1101</v>
      </c>
    </row>
    <row r="52" spans="1:15">
      <c r="A52" s="26" t="s">
        <v>61</v>
      </c>
      <c r="B52" s="26">
        <v>3548</v>
      </c>
      <c r="C52" s="26">
        <v>335</v>
      </c>
      <c r="D52" s="26">
        <v>1225</v>
      </c>
      <c r="E52" s="26">
        <v>24707</v>
      </c>
      <c r="F52" s="26">
        <v>365</v>
      </c>
      <c r="G52" s="26">
        <v>1424</v>
      </c>
      <c r="H52" s="26">
        <v>27721</v>
      </c>
      <c r="I52" s="26">
        <v>1999</v>
      </c>
      <c r="J52" s="26">
        <v>159627</v>
      </c>
      <c r="K52" s="26">
        <v>130166</v>
      </c>
      <c r="L52" s="26">
        <f t="shared" si="0"/>
        <v>289793</v>
      </c>
      <c r="M52" s="26">
        <v>1798</v>
      </c>
      <c r="N52" s="26">
        <v>321062</v>
      </c>
      <c r="O52" s="26">
        <v>3001</v>
      </c>
    </row>
    <row r="53" spans="1:15">
      <c r="A53" s="26" t="s">
        <v>63</v>
      </c>
      <c r="B53" s="26">
        <v>774</v>
      </c>
      <c r="C53" s="26">
        <v>71</v>
      </c>
      <c r="D53" s="26">
        <v>576</v>
      </c>
      <c r="E53" s="26">
        <v>24017</v>
      </c>
      <c r="F53" s="26">
        <v>54</v>
      </c>
      <c r="G53" s="26">
        <v>185</v>
      </c>
      <c r="H53" s="26">
        <v>24832</v>
      </c>
      <c r="I53" s="26">
        <v>618</v>
      </c>
      <c r="J53" s="26">
        <v>85208</v>
      </c>
      <c r="K53" s="26">
        <v>24045</v>
      </c>
      <c r="L53" s="26">
        <f t="shared" si="0"/>
        <v>109253</v>
      </c>
      <c r="M53" s="26">
        <v>671</v>
      </c>
      <c r="N53" s="26">
        <v>134859</v>
      </c>
      <c r="O53" s="26">
        <v>922</v>
      </c>
    </row>
    <row r="54" spans="1:15">
      <c r="A54" s="26" t="s">
        <v>89</v>
      </c>
      <c r="B54" s="26">
        <v>2606</v>
      </c>
      <c r="C54" s="26">
        <v>251</v>
      </c>
      <c r="D54" s="26">
        <v>651</v>
      </c>
      <c r="E54" s="26">
        <v>6788</v>
      </c>
      <c r="F54" s="26">
        <v>387</v>
      </c>
      <c r="G54" s="26">
        <v>408</v>
      </c>
      <c r="H54" s="26">
        <v>8234</v>
      </c>
      <c r="I54" s="26">
        <v>1356</v>
      </c>
      <c r="J54" s="26">
        <v>62365</v>
      </c>
      <c r="K54" s="26">
        <v>23250</v>
      </c>
      <c r="L54" s="26">
        <f t="shared" si="0"/>
        <v>85615</v>
      </c>
      <c r="M54" s="26">
        <v>1571</v>
      </c>
      <c r="N54" s="26">
        <v>96455</v>
      </c>
      <c r="O54" s="26">
        <v>2366</v>
      </c>
    </row>
    <row r="55" spans="1:15">
      <c r="A55" s="26" t="s">
        <v>98</v>
      </c>
      <c r="B55" s="26">
        <v>2635</v>
      </c>
      <c r="C55" s="26">
        <v>368</v>
      </c>
      <c r="D55" s="26">
        <v>389</v>
      </c>
      <c r="E55" s="26">
        <v>10525</v>
      </c>
      <c r="F55" s="26">
        <v>991</v>
      </c>
      <c r="G55" s="26">
        <v>241</v>
      </c>
      <c r="H55" s="26">
        <v>12146</v>
      </c>
      <c r="I55" s="26">
        <v>483</v>
      </c>
      <c r="J55" s="26">
        <v>61333</v>
      </c>
      <c r="K55" s="26">
        <v>17743</v>
      </c>
      <c r="L55" s="26">
        <f t="shared" si="0"/>
        <v>79076</v>
      </c>
      <c r="M55" s="26">
        <v>635</v>
      </c>
      <c r="N55" s="26">
        <v>93857</v>
      </c>
      <c r="O55" s="26">
        <v>1165</v>
      </c>
    </row>
    <row r="56" spans="1:15">
      <c r="A56" s="26" t="s">
        <v>99</v>
      </c>
      <c r="B56" s="26">
        <v>132</v>
      </c>
      <c r="C56" s="26">
        <v>13</v>
      </c>
      <c r="D56" s="26">
        <v>89</v>
      </c>
      <c r="E56" s="26">
        <v>3951</v>
      </c>
      <c r="F56" s="26">
        <v>109</v>
      </c>
      <c r="G56" s="26">
        <v>143</v>
      </c>
      <c r="H56" s="26">
        <v>4292</v>
      </c>
      <c r="I56" s="26">
        <v>545</v>
      </c>
      <c r="J56" s="26">
        <v>37812</v>
      </c>
      <c r="K56" s="26">
        <v>10384</v>
      </c>
      <c r="L56" s="26">
        <f t="shared" si="0"/>
        <v>48196</v>
      </c>
      <c r="M56" s="26">
        <v>656</v>
      </c>
      <c r="N56" s="26">
        <v>52620</v>
      </c>
      <c r="O56" s="26">
        <v>846</v>
      </c>
    </row>
    <row r="57" spans="1:15">
      <c r="A57" s="26" t="s">
        <v>26</v>
      </c>
      <c r="B57" s="26">
        <v>1171</v>
      </c>
      <c r="C57" s="26">
        <v>113</v>
      </c>
      <c r="D57" s="26">
        <v>818</v>
      </c>
      <c r="E57" s="26">
        <v>29499</v>
      </c>
      <c r="F57" s="26">
        <v>188</v>
      </c>
      <c r="G57" s="26">
        <v>628</v>
      </c>
      <c r="H57" s="26">
        <v>31133</v>
      </c>
      <c r="I57" s="26">
        <v>761</v>
      </c>
      <c r="J57" s="26">
        <v>670253</v>
      </c>
      <c r="K57" s="26">
        <v>58014</v>
      </c>
      <c r="L57" s="26">
        <f t="shared" si="0"/>
        <v>728267</v>
      </c>
      <c r="M57" s="26">
        <v>1242</v>
      </c>
      <c r="N57" s="26">
        <v>760571</v>
      </c>
      <c r="O57" s="26">
        <v>1646</v>
      </c>
    </row>
    <row r="58" spans="1:15">
      <c r="A58" s="26" t="s">
        <v>42</v>
      </c>
      <c r="B58" s="26">
        <v>1</v>
      </c>
      <c r="C58" s="26">
        <v>1</v>
      </c>
      <c r="D58" s="26">
        <v>157</v>
      </c>
      <c r="E58" s="26">
        <v>7436</v>
      </c>
      <c r="F58" s="26">
        <v>602</v>
      </c>
      <c r="G58" s="26">
        <v>543</v>
      </c>
      <c r="H58" s="26">
        <v>8738</v>
      </c>
      <c r="I58" s="26">
        <v>55</v>
      </c>
      <c r="J58" s="26">
        <v>63289</v>
      </c>
      <c r="K58" s="26">
        <v>12024</v>
      </c>
      <c r="L58" s="26">
        <f t="shared" si="0"/>
        <v>75313</v>
      </c>
      <c r="M58" s="26">
        <v>51</v>
      </c>
      <c r="N58" s="26">
        <v>84052</v>
      </c>
      <c r="O58" s="26">
        <v>74</v>
      </c>
    </row>
    <row r="59" spans="1:15">
      <c r="A59" s="26" t="s">
        <v>53</v>
      </c>
      <c r="B59" s="26">
        <v>1508</v>
      </c>
      <c r="C59" s="26">
        <v>206</v>
      </c>
      <c r="D59" s="26">
        <v>362</v>
      </c>
      <c r="E59" s="26">
        <v>12343</v>
      </c>
      <c r="F59" s="26">
        <v>366</v>
      </c>
      <c r="G59" s="26">
        <v>357</v>
      </c>
      <c r="H59" s="26">
        <v>13428</v>
      </c>
      <c r="I59" s="26">
        <v>984</v>
      </c>
      <c r="J59" s="26">
        <v>91207</v>
      </c>
      <c r="K59" s="26">
        <v>21125</v>
      </c>
      <c r="L59" s="26">
        <f t="shared" si="0"/>
        <v>112332</v>
      </c>
      <c r="M59" s="26">
        <v>1099</v>
      </c>
      <c r="N59" s="26">
        <v>127268</v>
      </c>
      <c r="O59" s="26">
        <v>1645</v>
      </c>
    </row>
    <row r="60" spans="1:15">
      <c r="A60" s="26" t="s">
        <v>62</v>
      </c>
      <c r="B60" s="26">
        <v>522</v>
      </c>
      <c r="C60" s="26">
        <v>36</v>
      </c>
      <c r="D60" s="26">
        <v>530</v>
      </c>
      <c r="E60" s="26">
        <v>18073</v>
      </c>
      <c r="F60" s="26">
        <v>321</v>
      </c>
      <c r="G60" s="26">
        <v>535</v>
      </c>
      <c r="H60" s="26">
        <v>19459</v>
      </c>
      <c r="I60" s="26">
        <v>583</v>
      </c>
      <c r="J60" s="26">
        <v>85348</v>
      </c>
      <c r="K60" s="26">
        <v>20063</v>
      </c>
      <c r="L60" s="26">
        <f t="shared" si="0"/>
        <v>105411</v>
      </c>
      <c r="M60" s="26">
        <v>866</v>
      </c>
      <c r="N60" s="26">
        <v>125392</v>
      </c>
      <c r="O60" s="26">
        <v>1146</v>
      </c>
    </row>
    <row r="61" spans="1:15">
      <c r="A61" s="26" t="s">
        <v>74</v>
      </c>
      <c r="B61" s="26">
        <v>353</v>
      </c>
      <c r="C61" s="26">
        <v>37</v>
      </c>
      <c r="D61" s="26">
        <v>2580</v>
      </c>
      <c r="E61" s="26">
        <v>129436</v>
      </c>
      <c r="F61" s="26">
        <v>55</v>
      </c>
      <c r="G61" s="26">
        <v>152</v>
      </c>
      <c r="H61" s="26">
        <v>132223</v>
      </c>
      <c r="I61" s="26">
        <v>452</v>
      </c>
      <c r="J61" s="26">
        <v>705547</v>
      </c>
      <c r="K61" s="26">
        <v>374551</v>
      </c>
      <c r="L61" s="26">
        <f t="shared" si="0"/>
        <v>1080098</v>
      </c>
      <c r="M61" s="26">
        <v>564</v>
      </c>
      <c r="N61" s="26">
        <v>1212674</v>
      </c>
      <c r="O61" s="26">
        <v>723</v>
      </c>
    </row>
    <row r="62" spans="1:15">
      <c r="A62" s="26" t="s">
        <v>84</v>
      </c>
      <c r="B62" s="26">
        <v>7</v>
      </c>
      <c r="C62" s="26">
        <v>2</v>
      </c>
      <c r="D62" s="26">
        <v>5</v>
      </c>
      <c r="E62" s="26">
        <v>133</v>
      </c>
      <c r="F62" s="26">
        <v>0</v>
      </c>
      <c r="G62" s="26">
        <v>0</v>
      </c>
      <c r="H62" s="26">
        <v>138</v>
      </c>
      <c r="I62" s="26">
        <v>3</v>
      </c>
      <c r="J62" s="26">
        <v>420</v>
      </c>
      <c r="K62" s="26">
        <v>150</v>
      </c>
      <c r="L62" s="26">
        <f t="shared" si="0"/>
        <v>570</v>
      </c>
      <c r="M62" s="26">
        <v>2</v>
      </c>
      <c r="N62" s="26">
        <v>715</v>
      </c>
      <c r="O62" s="26">
        <v>5</v>
      </c>
    </row>
    <row r="63" spans="1:15">
      <c r="A63" s="26" t="s">
        <v>85</v>
      </c>
      <c r="B63" s="26">
        <v>0</v>
      </c>
      <c r="C63" s="26">
        <v>0</v>
      </c>
      <c r="D63" s="26">
        <v>2</v>
      </c>
      <c r="E63" s="26">
        <v>10</v>
      </c>
      <c r="F63" s="26">
        <v>0</v>
      </c>
      <c r="G63" s="26">
        <v>0</v>
      </c>
      <c r="H63" s="26">
        <v>12</v>
      </c>
      <c r="I63" s="26">
        <v>1</v>
      </c>
      <c r="J63" s="26">
        <v>0</v>
      </c>
      <c r="K63" s="26">
        <v>28</v>
      </c>
      <c r="L63" s="26">
        <f t="shared" si="0"/>
        <v>28</v>
      </c>
      <c r="M63" s="26">
        <v>1</v>
      </c>
      <c r="N63" s="26">
        <v>40</v>
      </c>
      <c r="O63" s="26">
        <v>1</v>
      </c>
    </row>
    <row r="64" spans="1:15">
      <c r="A64" s="26" t="s">
        <v>90</v>
      </c>
      <c r="B64" s="26">
        <v>1256</v>
      </c>
      <c r="C64" s="26">
        <v>80</v>
      </c>
      <c r="D64" s="26">
        <v>631</v>
      </c>
      <c r="E64" s="26">
        <v>24595</v>
      </c>
      <c r="F64" s="26">
        <v>142</v>
      </c>
      <c r="G64" s="26">
        <v>292</v>
      </c>
      <c r="H64" s="26">
        <v>25660</v>
      </c>
      <c r="I64" s="26">
        <v>840</v>
      </c>
      <c r="J64" s="26">
        <v>467828</v>
      </c>
      <c r="K64" s="26">
        <v>19952</v>
      </c>
      <c r="L64" s="26">
        <f t="shared" si="0"/>
        <v>487780</v>
      </c>
      <c r="M64" s="26">
        <v>1300</v>
      </c>
      <c r="N64" s="26">
        <v>514696</v>
      </c>
      <c r="O64" s="26">
        <v>1745</v>
      </c>
    </row>
    <row r="65" spans="1:15">
      <c r="A65" s="26" t="s">
        <v>24</v>
      </c>
      <c r="B65" s="26">
        <v>5710</v>
      </c>
      <c r="C65" s="26">
        <v>219</v>
      </c>
      <c r="D65" s="26">
        <v>395</v>
      </c>
      <c r="E65" s="26">
        <v>7461</v>
      </c>
      <c r="F65" s="26">
        <v>1397</v>
      </c>
      <c r="G65" s="26">
        <v>2417</v>
      </c>
      <c r="H65" s="26">
        <v>11670</v>
      </c>
      <c r="I65" s="26">
        <v>215</v>
      </c>
      <c r="J65" s="26">
        <v>75660</v>
      </c>
      <c r="K65" s="26">
        <v>9371</v>
      </c>
      <c r="L65" s="26">
        <f t="shared" si="0"/>
        <v>85031</v>
      </c>
      <c r="M65" s="26">
        <v>464</v>
      </c>
      <c r="N65" s="26">
        <v>102411</v>
      </c>
      <c r="O65" s="26">
        <v>694</v>
      </c>
    </row>
    <row r="66" spans="1:15">
      <c r="A66" s="26" t="s">
        <v>35</v>
      </c>
      <c r="B66" s="26">
        <v>2094</v>
      </c>
      <c r="C66" s="26">
        <v>156</v>
      </c>
      <c r="D66" s="26">
        <v>491</v>
      </c>
      <c r="E66" s="26">
        <v>7344</v>
      </c>
      <c r="F66" s="26">
        <v>835</v>
      </c>
      <c r="G66" s="26">
        <v>1248</v>
      </c>
      <c r="H66" s="26">
        <v>9918</v>
      </c>
      <c r="I66" s="26">
        <v>836</v>
      </c>
      <c r="J66" s="26">
        <v>67213</v>
      </c>
      <c r="K66" s="26">
        <v>18978</v>
      </c>
      <c r="L66" s="26">
        <f t="shared" si="0"/>
        <v>86191</v>
      </c>
      <c r="M66" s="26">
        <v>1372</v>
      </c>
      <c r="N66" s="26">
        <v>98203</v>
      </c>
      <c r="O66" s="26">
        <v>1646</v>
      </c>
    </row>
    <row r="67" spans="1:15">
      <c r="A67" s="26" t="s">
        <v>38</v>
      </c>
      <c r="B67" s="26">
        <v>1934</v>
      </c>
      <c r="C67" s="26">
        <v>119</v>
      </c>
      <c r="D67" s="26">
        <v>550</v>
      </c>
      <c r="E67" s="26">
        <v>9639</v>
      </c>
      <c r="F67" s="26">
        <v>116</v>
      </c>
      <c r="G67" s="26">
        <v>274</v>
      </c>
      <c r="H67" s="26">
        <v>10579</v>
      </c>
      <c r="I67" s="26">
        <v>378</v>
      </c>
      <c r="J67" s="26">
        <v>57155</v>
      </c>
      <c r="K67" s="26">
        <v>23233</v>
      </c>
      <c r="L67" s="26">
        <f t="shared" ref="L67:L78" si="1">J67+K67</f>
        <v>80388</v>
      </c>
      <c r="M67" s="26">
        <v>634</v>
      </c>
      <c r="N67" s="26">
        <v>92901</v>
      </c>
      <c r="O67" s="26">
        <v>786</v>
      </c>
    </row>
    <row r="68" spans="1:15">
      <c r="A68" s="26" t="s">
        <v>45</v>
      </c>
      <c r="B68" s="26">
        <v>6688</v>
      </c>
      <c r="C68" s="26">
        <v>556</v>
      </c>
      <c r="D68" s="26">
        <v>1688</v>
      </c>
      <c r="E68" s="26">
        <v>36816</v>
      </c>
      <c r="F68" s="26">
        <v>1918</v>
      </c>
      <c r="G68" s="26">
        <v>2613</v>
      </c>
      <c r="H68" s="26">
        <v>43035</v>
      </c>
      <c r="I68" s="26">
        <v>2278</v>
      </c>
      <c r="J68" s="26">
        <v>245939</v>
      </c>
      <c r="K68" s="26">
        <v>56035</v>
      </c>
      <c r="L68" s="26">
        <f t="shared" si="1"/>
        <v>301974</v>
      </c>
      <c r="M68" s="26">
        <v>3473</v>
      </c>
      <c r="N68" s="26">
        <v>351697</v>
      </c>
      <c r="O68" s="26">
        <v>4351</v>
      </c>
    </row>
    <row r="69" spans="1:15">
      <c r="A69" s="26" t="s">
        <v>58</v>
      </c>
      <c r="B69" s="26">
        <v>1447</v>
      </c>
      <c r="C69" s="26">
        <v>99</v>
      </c>
      <c r="D69" s="26">
        <v>133</v>
      </c>
      <c r="E69" s="26">
        <v>2507</v>
      </c>
      <c r="F69" s="26">
        <v>35</v>
      </c>
      <c r="G69" s="26">
        <v>345</v>
      </c>
      <c r="H69" s="26">
        <v>3020</v>
      </c>
      <c r="I69" s="26">
        <v>104</v>
      </c>
      <c r="J69" s="26">
        <v>31035</v>
      </c>
      <c r="K69" s="26">
        <v>6389</v>
      </c>
      <c r="L69" s="26">
        <f t="shared" si="1"/>
        <v>37424</v>
      </c>
      <c r="M69" s="26">
        <v>174</v>
      </c>
      <c r="N69" s="26">
        <v>41891</v>
      </c>
      <c r="O69" s="26">
        <v>262</v>
      </c>
    </row>
    <row r="70" spans="1:15">
      <c r="A70" s="26" t="s">
        <v>59</v>
      </c>
      <c r="B70" s="26">
        <v>4170</v>
      </c>
      <c r="C70" s="26">
        <v>243</v>
      </c>
      <c r="D70" s="26">
        <v>1566</v>
      </c>
      <c r="E70" s="26">
        <v>34223</v>
      </c>
      <c r="F70" s="26">
        <v>1829</v>
      </c>
      <c r="G70" s="26">
        <v>2011</v>
      </c>
      <c r="H70" s="26">
        <v>39629</v>
      </c>
      <c r="I70" s="26">
        <v>2347</v>
      </c>
      <c r="J70" s="26">
        <v>343663</v>
      </c>
      <c r="K70" s="26">
        <v>68662</v>
      </c>
      <c r="L70" s="26">
        <f t="shared" si="1"/>
        <v>412325</v>
      </c>
      <c r="M70" s="26">
        <v>3520</v>
      </c>
      <c r="N70" s="26">
        <v>456124</v>
      </c>
      <c r="O70" s="26">
        <v>4168</v>
      </c>
    </row>
    <row r="71" spans="1:15">
      <c r="A71" s="26" t="s">
        <v>65</v>
      </c>
      <c r="B71" s="26">
        <v>15</v>
      </c>
      <c r="C71" s="26">
        <v>2</v>
      </c>
      <c r="D71" s="26">
        <v>2</v>
      </c>
      <c r="E71" s="26">
        <v>32</v>
      </c>
      <c r="F71" s="26">
        <v>0</v>
      </c>
      <c r="G71" s="26">
        <v>0</v>
      </c>
      <c r="H71" s="26">
        <v>34</v>
      </c>
      <c r="I71" s="26">
        <v>2</v>
      </c>
      <c r="J71" s="26">
        <v>1009</v>
      </c>
      <c r="K71" s="26">
        <v>0</v>
      </c>
      <c r="L71" s="26">
        <f t="shared" si="1"/>
        <v>1009</v>
      </c>
      <c r="M71" s="26">
        <v>15</v>
      </c>
      <c r="N71" s="26">
        <v>1058</v>
      </c>
      <c r="O71" s="26">
        <v>17</v>
      </c>
    </row>
    <row r="72" spans="1:15">
      <c r="A72" s="26" t="s">
        <v>72</v>
      </c>
      <c r="B72" s="26">
        <v>135</v>
      </c>
      <c r="C72" s="26">
        <v>16</v>
      </c>
      <c r="D72" s="26">
        <v>77</v>
      </c>
      <c r="E72" s="26">
        <v>2533</v>
      </c>
      <c r="F72" s="26">
        <v>61</v>
      </c>
      <c r="G72" s="26">
        <v>51</v>
      </c>
      <c r="H72" s="26">
        <v>2722</v>
      </c>
      <c r="I72" s="26">
        <v>87</v>
      </c>
      <c r="J72" s="26">
        <v>7344</v>
      </c>
      <c r="K72" s="26">
        <v>5727</v>
      </c>
      <c r="L72" s="26">
        <f t="shared" si="1"/>
        <v>13071</v>
      </c>
      <c r="M72" s="26">
        <v>158</v>
      </c>
      <c r="N72" s="26">
        <v>15928</v>
      </c>
      <c r="O72" s="26">
        <v>184</v>
      </c>
    </row>
    <row r="73" spans="1:15">
      <c r="A73" s="26" t="s">
        <v>91</v>
      </c>
      <c r="B73" s="26">
        <v>11300</v>
      </c>
      <c r="C73" s="26">
        <v>476</v>
      </c>
      <c r="D73" s="26">
        <v>1045</v>
      </c>
      <c r="E73" s="26">
        <v>14983</v>
      </c>
      <c r="F73" s="26">
        <v>1267</v>
      </c>
      <c r="G73" s="26">
        <v>1763</v>
      </c>
      <c r="H73" s="26">
        <v>19058</v>
      </c>
      <c r="I73" s="26">
        <v>586</v>
      </c>
      <c r="J73" s="26">
        <v>148141</v>
      </c>
      <c r="K73" s="26">
        <v>16715</v>
      </c>
      <c r="L73" s="26">
        <f t="shared" si="1"/>
        <v>164856</v>
      </c>
      <c r="M73" s="26">
        <v>1099</v>
      </c>
      <c r="N73" s="26">
        <v>195214</v>
      </c>
      <c r="O73" s="26">
        <v>1672</v>
      </c>
    </row>
    <row r="74" spans="1:15">
      <c r="A74" s="26" t="s">
        <v>48</v>
      </c>
      <c r="B74" s="26">
        <v>75</v>
      </c>
      <c r="C74" s="26">
        <v>10</v>
      </c>
      <c r="D74" s="26">
        <v>83</v>
      </c>
      <c r="E74" s="26">
        <v>964</v>
      </c>
      <c r="F74" s="26">
        <v>135</v>
      </c>
      <c r="G74" s="26">
        <v>374</v>
      </c>
      <c r="H74" s="26">
        <v>1556</v>
      </c>
      <c r="I74" s="26">
        <v>77</v>
      </c>
      <c r="J74" s="26">
        <v>3812</v>
      </c>
      <c r="K74" s="26">
        <v>2108</v>
      </c>
      <c r="L74" s="26">
        <f t="shared" si="1"/>
        <v>5920</v>
      </c>
      <c r="M74" s="26">
        <v>117</v>
      </c>
      <c r="N74" s="26">
        <v>7551</v>
      </c>
      <c r="O74" s="26">
        <v>133</v>
      </c>
    </row>
    <row r="75" spans="1:15">
      <c r="A75" s="26" t="s">
        <v>55</v>
      </c>
      <c r="B75" s="26">
        <v>366</v>
      </c>
      <c r="C75" s="26">
        <v>50</v>
      </c>
      <c r="D75" s="26">
        <v>47</v>
      </c>
      <c r="E75" s="26">
        <v>500</v>
      </c>
      <c r="F75" s="26">
        <v>106</v>
      </c>
      <c r="G75" s="26">
        <v>135</v>
      </c>
      <c r="H75" s="26">
        <v>788</v>
      </c>
      <c r="I75" s="26">
        <v>34</v>
      </c>
      <c r="J75" s="26">
        <v>2442</v>
      </c>
      <c r="K75" s="26">
        <v>983</v>
      </c>
      <c r="L75" s="26">
        <f t="shared" si="1"/>
        <v>3425</v>
      </c>
      <c r="M75" s="26">
        <v>33</v>
      </c>
      <c r="N75" s="26">
        <v>4579</v>
      </c>
      <c r="O75" s="26">
        <v>94</v>
      </c>
    </row>
    <row r="76" spans="1:15">
      <c r="A76" s="26" t="s">
        <v>70</v>
      </c>
      <c r="B76" s="26">
        <v>237</v>
      </c>
      <c r="C76" s="26">
        <v>31</v>
      </c>
      <c r="D76" s="26">
        <v>61</v>
      </c>
      <c r="E76" s="26">
        <v>328</v>
      </c>
      <c r="F76" s="26">
        <v>39</v>
      </c>
      <c r="G76" s="26">
        <v>53</v>
      </c>
      <c r="H76" s="26">
        <v>481</v>
      </c>
      <c r="I76" s="26">
        <v>60</v>
      </c>
      <c r="J76" s="26">
        <v>2914</v>
      </c>
      <c r="K76" s="26">
        <v>1685</v>
      </c>
      <c r="L76" s="26">
        <f t="shared" si="1"/>
        <v>4599</v>
      </c>
      <c r="M76" s="26">
        <v>60</v>
      </c>
      <c r="N76" s="26">
        <v>5317</v>
      </c>
      <c r="O76" s="26">
        <v>106</v>
      </c>
    </row>
    <row r="77" spans="1:15">
      <c r="A77" s="26" t="s">
        <v>81</v>
      </c>
      <c r="B77" s="26">
        <v>684</v>
      </c>
      <c r="C77" s="26">
        <v>50</v>
      </c>
      <c r="D77" s="26">
        <v>616</v>
      </c>
      <c r="E77" s="26">
        <v>12672</v>
      </c>
      <c r="F77" s="26">
        <v>215</v>
      </c>
      <c r="G77" s="26">
        <v>1068</v>
      </c>
      <c r="H77" s="26">
        <v>14571</v>
      </c>
      <c r="I77" s="26">
        <v>453</v>
      </c>
      <c r="J77" s="26">
        <v>33944</v>
      </c>
      <c r="K77" s="26">
        <v>24798</v>
      </c>
      <c r="L77" s="26">
        <f t="shared" si="1"/>
        <v>58742</v>
      </c>
      <c r="M77" s="26">
        <v>484</v>
      </c>
      <c r="N77" s="26">
        <v>73997</v>
      </c>
      <c r="O77" s="26">
        <v>716</v>
      </c>
    </row>
    <row r="78" spans="1:15">
      <c r="A78" s="26" t="s">
        <v>82</v>
      </c>
      <c r="B78" s="26">
        <v>164</v>
      </c>
      <c r="C78" s="26">
        <v>6</v>
      </c>
      <c r="D78" s="26">
        <v>89</v>
      </c>
      <c r="E78" s="26">
        <v>432</v>
      </c>
      <c r="F78" s="26">
        <v>5</v>
      </c>
      <c r="G78" s="26">
        <v>13</v>
      </c>
      <c r="H78" s="26">
        <v>539</v>
      </c>
      <c r="I78" s="26">
        <v>28</v>
      </c>
      <c r="J78" s="26">
        <v>9403</v>
      </c>
      <c r="K78" s="26">
        <v>1989</v>
      </c>
      <c r="L78" s="26">
        <f t="shared" si="1"/>
        <v>11392</v>
      </c>
      <c r="M78" s="26">
        <v>65</v>
      </c>
      <c r="N78" s="26">
        <v>12095</v>
      </c>
      <c r="O78" s="26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97"/>
  <sheetViews>
    <sheetView showGridLines="0" tabSelected="1" view="pageBreakPreview" zoomScaleNormal="70" zoomScaleSheetLayoutView="100" workbookViewId="0">
      <pane ySplit="7" topLeftCell="A8" activePane="bottomLeft" state="frozen"/>
      <selection pane="bottomLeft" activeCell="A3" sqref="A3:A7"/>
    </sheetView>
  </sheetViews>
  <sheetFormatPr defaultColWidth="9.140625" defaultRowHeight="18.75" customHeight="1"/>
  <cols>
    <col min="1" max="1" width="15.7109375" style="4" customWidth="1"/>
    <col min="2" max="13" width="10.7109375" style="4" customWidth="1"/>
    <col min="14" max="14" width="11.7109375" style="4" customWidth="1"/>
    <col min="15" max="15" width="10.7109375" style="4" customWidth="1"/>
    <col min="16" max="16384" width="9.140625" style="4"/>
  </cols>
  <sheetData>
    <row r="1" spans="1:15" s="2" customFormat="1" ht="27.95" customHeight="1">
      <c r="A1" s="19" t="s">
        <v>123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" customFormat="1" ht="5.099999999999999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s="3" customFormat="1" ht="20.45" customHeight="1">
      <c r="A3" s="27" t="s">
        <v>0</v>
      </c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3" customFormat="1" ht="20.45" customHeight="1">
      <c r="A4" s="27"/>
      <c r="B4" s="27" t="s">
        <v>5</v>
      </c>
      <c r="C4" s="27"/>
      <c r="D4" s="27" t="s">
        <v>6</v>
      </c>
      <c r="E4" s="27"/>
      <c r="F4" s="27"/>
      <c r="G4" s="27"/>
      <c r="H4" s="27"/>
      <c r="I4" s="27"/>
      <c r="J4" s="27" t="s">
        <v>7</v>
      </c>
      <c r="K4" s="27"/>
      <c r="L4" s="27"/>
      <c r="M4" s="27"/>
      <c r="N4" s="27" t="s">
        <v>1</v>
      </c>
      <c r="O4" s="27"/>
    </row>
    <row r="5" spans="1:15" s="3" customFormat="1" ht="20.45" customHeight="1">
      <c r="A5" s="27"/>
      <c r="B5" s="28" t="s">
        <v>119</v>
      </c>
      <c r="C5" s="28" t="s">
        <v>120</v>
      </c>
      <c r="D5" s="28" t="s">
        <v>115</v>
      </c>
      <c r="E5" s="28" t="s">
        <v>116</v>
      </c>
      <c r="F5" s="28" t="s">
        <v>117</v>
      </c>
      <c r="G5" s="28" t="s">
        <v>118</v>
      </c>
      <c r="H5" s="27" t="s">
        <v>1</v>
      </c>
      <c r="I5" s="27"/>
      <c r="J5" s="28" t="s">
        <v>121</v>
      </c>
      <c r="K5" s="28" t="s">
        <v>122</v>
      </c>
      <c r="L5" s="27" t="s">
        <v>1</v>
      </c>
      <c r="M5" s="27"/>
      <c r="N5" s="28" t="s">
        <v>119</v>
      </c>
      <c r="O5" s="28" t="s">
        <v>120</v>
      </c>
    </row>
    <row r="6" spans="1:15" s="3" customFormat="1" ht="20.45" customHeight="1">
      <c r="A6" s="27"/>
      <c r="B6" s="28"/>
      <c r="C6" s="28"/>
      <c r="D6" s="27"/>
      <c r="E6" s="27"/>
      <c r="F6" s="27"/>
      <c r="G6" s="27"/>
      <c r="H6" s="24" t="s">
        <v>2</v>
      </c>
      <c r="I6" s="24" t="s">
        <v>3</v>
      </c>
      <c r="J6" s="27"/>
      <c r="K6" s="27"/>
      <c r="L6" s="24" t="s">
        <v>2</v>
      </c>
      <c r="M6" s="24" t="s">
        <v>3</v>
      </c>
      <c r="N6" s="28"/>
      <c r="O6" s="28"/>
    </row>
    <row r="7" spans="1:15" s="3" customFormat="1" ht="20.45" customHeight="1">
      <c r="A7" s="27"/>
      <c r="B7" s="28"/>
      <c r="C7" s="28"/>
      <c r="D7" s="27"/>
      <c r="E7" s="27"/>
      <c r="F7" s="27"/>
      <c r="G7" s="27"/>
      <c r="H7" s="25" t="s">
        <v>4</v>
      </c>
      <c r="I7" s="15" t="s">
        <v>22</v>
      </c>
      <c r="J7" s="27"/>
      <c r="K7" s="27"/>
      <c r="L7" s="25" t="s">
        <v>4</v>
      </c>
      <c r="M7" s="15" t="s">
        <v>22</v>
      </c>
      <c r="N7" s="28"/>
      <c r="O7" s="28"/>
    </row>
    <row r="8" spans="1:15" ht="20.45" customHeight="1">
      <c r="A8" s="22" t="s">
        <v>8</v>
      </c>
      <c r="B8" s="16">
        <f>SUM(B9,B19,B29,B38,B51,B60,B70,B79,B89)</f>
        <v>367993</v>
      </c>
      <c r="C8" s="16">
        <f t="shared" ref="C8:K8" si="0">SUM(C9,C19,C29,C38,C51,C60,C70,C79,C89)</f>
        <v>49699</v>
      </c>
      <c r="D8" s="16">
        <f t="shared" si="0"/>
        <v>56413</v>
      </c>
      <c r="E8" s="16">
        <f t="shared" si="0"/>
        <v>1104833</v>
      </c>
      <c r="F8" s="16">
        <f t="shared" si="0"/>
        <v>88215</v>
      </c>
      <c r="G8" s="16">
        <f t="shared" si="0"/>
        <v>135835</v>
      </c>
      <c r="H8" s="16">
        <f t="shared" ref="H8" si="1">SUM(H9,H19,H29,H38,H51,H60,H70,H79,H89)</f>
        <v>1385296</v>
      </c>
      <c r="I8" s="16">
        <f t="shared" si="0"/>
        <v>70924</v>
      </c>
      <c r="J8" s="16">
        <f t="shared" si="0"/>
        <v>7406659</v>
      </c>
      <c r="K8" s="16">
        <f t="shared" si="0"/>
        <v>2012517</v>
      </c>
      <c r="L8" s="16">
        <f t="shared" ref="L8:O8" si="2">SUM(L9,L19,L29,L38,L51,L60,L70,L79,L89)</f>
        <v>9419176</v>
      </c>
      <c r="M8" s="16">
        <f t="shared" si="2"/>
        <v>85632</v>
      </c>
      <c r="N8" s="16">
        <f t="shared" si="2"/>
        <v>11172465</v>
      </c>
      <c r="O8" s="16">
        <f t="shared" si="2"/>
        <v>150343</v>
      </c>
    </row>
    <row r="9" spans="1:15" ht="20.45" customHeight="1">
      <c r="A9" s="21" t="s">
        <v>9</v>
      </c>
      <c r="B9" s="17">
        <f>SUM(B10:B18)</f>
        <v>988</v>
      </c>
      <c r="C9" s="17">
        <f t="shared" ref="C9:K9" si="3">SUM(C10:C18)</f>
        <v>64</v>
      </c>
      <c r="D9" s="17">
        <f>SUM(D10:D18)</f>
        <v>2318</v>
      </c>
      <c r="E9" s="17">
        <f t="shared" si="3"/>
        <v>155322</v>
      </c>
      <c r="F9" s="17">
        <f t="shared" si="3"/>
        <v>13766</v>
      </c>
      <c r="G9" s="17">
        <f t="shared" si="3"/>
        <v>45155</v>
      </c>
      <c r="H9" s="17">
        <f t="shared" ref="H9" si="4">SUM(H10:H18)</f>
        <v>216561</v>
      </c>
      <c r="I9" s="17">
        <f t="shared" si="3"/>
        <v>1637</v>
      </c>
      <c r="J9" s="17">
        <f t="shared" si="3"/>
        <v>709308</v>
      </c>
      <c r="K9" s="17">
        <f t="shared" si="3"/>
        <v>143514</v>
      </c>
      <c r="L9" s="17">
        <f t="shared" ref="L9:O9" si="5">SUM(L10:L18)</f>
        <v>852822</v>
      </c>
      <c r="M9" s="17">
        <f t="shared" si="5"/>
        <v>2050</v>
      </c>
      <c r="N9" s="17">
        <f t="shared" si="5"/>
        <v>1070371</v>
      </c>
      <c r="O9" s="17">
        <f t="shared" si="5"/>
        <v>2746</v>
      </c>
    </row>
    <row r="10" spans="1:15" ht="20.45" customHeight="1">
      <c r="A10" s="23" t="s">
        <v>25</v>
      </c>
      <c r="B10" s="14">
        <f>VLOOKUP(A10,dt!$A$2:$DC$78,2,FALSE)</f>
        <v>0</v>
      </c>
      <c r="C10" s="14">
        <f>VLOOKUP(A10,dt!$A$2:$DC$78,3,FALSE)</f>
        <v>0</v>
      </c>
      <c r="D10" s="14">
        <f>VLOOKUP(A10,dt!$A$2:$DC$78,4,FALSE)</f>
        <v>8</v>
      </c>
      <c r="E10" s="14">
        <f>VLOOKUP(A10,dt!$A$2:$DC$78,5,FALSE)</f>
        <v>17</v>
      </c>
      <c r="F10" s="14">
        <f>VLOOKUP(A10,dt!$A$2:$DC$78,6,FALSE)</f>
        <v>4</v>
      </c>
      <c r="G10" s="14">
        <f>VLOOKUP(A10,dt!$A$2:$DC$78,7,FALSE)</f>
        <v>7</v>
      </c>
      <c r="H10" s="14">
        <f>VLOOKUP(A10,dt!$A$2:$DC$78,8,FALSE)</f>
        <v>36</v>
      </c>
      <c r="I10" s="14">
        <f>VLOOKUP(A10,dt!$A$2:$DC$78,9,FALSE)</f>
        <v>4</v>
      </c>
      <c r="J10" s="14">
        <f>VLOOKUP(A10,dt!$A$2:$DC$78,10,FALSE)</f>
        <v>8</v>
      </c>
      <c r="K10" s="14">
        <f>VLOOKUP(A10,dt!$A$2:$DC$78,11,FALSE)</f>
        <v>0</v>
      </c>
      <c r="L10" s="14">
        <f>VLOOKUP(A10,dt!$A$2:$DC$78,12,FALSE)</f>
        <v>8</v>
      </c>
      <c r="M10" s="14">
        <f>VLOOKUP(A10,dt!$A$2:$DC$78,13,FALSE)</f>
        <v>3</v>
      </c>
      <c r="N10" s="14">
        <f>VLOOKUP(A10,dt!$A$2:$DC$78,14,FALSE)</f>
        <v>44</v>
      </c>
      <c r="O10" s="14">
        <f>VLOOKUP(A10,dt!$A$2:$DC$78,15,FALSE)</f>
        <v>6</v>
      </c>
    </row>
    <row r="11" spans="1:15" ht="20.45" customHeight="1">
      <c r="A11" s="23" t="s">
        <v>47</v>
      </c>
      <c r="B11" s="14">
        <f>VLOOKUP(A11,dt!$A$2:$DC$78,2,FALSE)</f>
        <v>0</v>
      </c>
      <c r="C11" s="14">
        <f>VLOOKUP(A11,dt!$A$2:$DC$78,3,FALSE)</f>
        <v>0</v>
      </c>
      <c r="D11" s="14">
        <f>VLOOKUP(A11,dt!$A$2:$DC$78,4,FALSE)</f>
        <v>0</v>
      </c>
      <c r="E11" s="14">
        <f>VLOOKUP(A11,dt!$A$2:$DC$78,5,FALSE)</f>
        <v>0</v>
      </c>
      <c r="F11" s="14">
        <f>VLOOKUP(A11,dt!$A$2:$DC$78,6,FALSE)</f>
        <v>0</v>
      </c>
      <c r="G11" s="14">
        <f>VLOOKUP(A11,dt!$A$2:$DC$78,7,FALSE)</f>
        <v>0</v>
      </c>
      <c r="H11" s="14">
        <f>VLOOKUP(A11,dt!$A$2:$DC$78,8,FALSE)</f>
        <v>0</v>
      </c>
      <c r="I11" s="14">
        <f>VLOOKUP(A11,dt!$A$2:$DC$78,9,FALSE)</f>
        <v>0</v>
      </c>
      <c r="J11" s="14">
        <f>VLOOKUP(A11,dt!$A$2:$DC$78,10,FALSE)</f>
        <v>0</v>
      </c>
      <c r="K11" s="14">
        <f>VLOOKUP(A11,dt!$A$2:$DC$78,11,FALSE)</f>
        <v>0</v>
      </c>
      <c r="L11" s="14">
        <f>VLOOKUP(A11,dt!$A$2:$DC$78,12,FALSE)</f>
        <v>0</v>
      </c>
      <c r="M11" s="14">
        <f>VLOOKUP(A11,dt!$A$2:$DC$78,13,FALSE)</f>
        <v>0</v>
      </c>
      <c r="N11" s="14">
        <f>VLOOKUP(A11,dt!$A$2:$DC$78,14,FALSE)</f>
        <v>0</v>
      </c>
      <c r="O11" s="14">
        <f>VLOOKUP(A11,dt!$A$2:$DC$78,15,FALSE)</f>
        <v>0</v>
      </c>
    </row>
    <row r="12" spans="1:15" ht="20.45" customHeight="1">
      <c r="A12" s="23" t="s">
        <v>52</v>
      </c>
      <c r="B12" s="14">
        <f>VLOOKUP(A12,dt!$A$2:$DC$78,2,FALSE)</f>
        <v>0</v>
      </c>
      <c r="C12" s="14">
        <f>VLOOKUP(A12,dt!$A$2:$DC$78,3,FALSE)</f>
        <v>0</v>
      </c>
      <c r="D12" s="14">
        <f>VLOOKUP(A12,dt!$A$2:$DC$78,4,FALSE)</f>
        <v>0</v>
      </c>
      <c r="E12" s="14">
        <f>VLOOKUP(A12,dt!$A$2:$DC$78,5,FALSE)</f>
        <v>1</v>
      </c>
      <c r="F12" s="14">
        <f>VLOOKUP(A12,dt!$A$2:$DC$78,6,FALSE)</f>
        <v>0</v>
      </c>
      <c r="G12" s="14">
        <f>VLOOKUP(A12,dt!$A$2:$DC$78,7,FALSE)</f>
        <v>0</v>
      </c>
      <c r="H12" s="14">
        <f>VLOOKUP(A12,dt!$A$2:$DC$78,8,FALSE)</f>
        <v>1</v>
      </c>
      <c r="I12" s="14">
        <f>VLOOKUP(A12,dt!$A$2:$DC$78,9,FALSE)</f>
        <v>1</v>
      </c>
      <c r="J12" s="14">
        <f>VLOOKUP(A12,dt!$A$2:$DC$78,10,FALSE)</f>
        <v>0</v>
      </c>
      <c r="K12" s="14">
        <f>VLOOKUP(A12,dt!$A$2:$DC$78,11,FALSE)</f>
        <v>1</v>
      </c>
      <c r="L12" s="14">
        <f>VLOOKUP(A12,dt!$A$2:$DC$78,12,FALSE)</f>
        <v>1</v>
      </c>
      <c r="M12" s="14">
        <f>VLOOKUP(A12,dt!$A$2:$DC$78,13,FALSE)</f>
        <v>1</v>
      </c>
      <c r="N12" s="14">
        <f>VLOOKUP(A12,dt!$A$2:$DC$78,14,FALSE)</f>
        <v>2</v>
      </c>
      <c r="O12" s="14">
        <f>VLOOKUP(A12,dt!$A$2:$DC$78,15,FALSE)</f>
        <v>1</v>
      </c>
    </row>
    <row r="13" spans="1:15" ht="20.45" customHeight="1">
      <c r="A13" s="23" t="s">
        <v>56</v>
      </c>
      <c r="B13" s="14">
        <f>VLOOKUP(A13,dt!$A$2:$DC$78,2,FALSE)</f>
        <v>174</v>
      </c>
      <c r="C13" s="14">
        <f>VLOOKUP(A13,dt!$A$2:$DC$78,3,FALSE)</f>
        <v>4</v>
      </c>
      <c r="D13" s="14">
        <f>VLOOKUP(A13,dt!$A$2:$DC$78,4,FALSE)</f>
        <v>69</v>
      </c>
      <c r="E13" s="14">
        <f>VLOOKUP(A13,dt!$A$2:$DC$78,5,FALSE)</f>
        <v>2829</v>
      </c>
      <c r="F13" s="14">
        <f>VLOOKUP(A13,dt!$A$2:$DC$78,6,FALSE)</f>
        <v>3002</v>
      </c>
      <c r="G13" s="14">
        <f>VLOOKUP(A13,dt!$A$2:$DC$78,7,FALSE)</f>
        <v>6004</v>
      </c>
      <c r="H13" s="14">
        <f>VLOOKUP(A13,dt!$A$2:$DC$78,8,FALSE)</f>
        <v>11904</v>
      </c>
      <c r="I13" s="14">
        <f>VLOOKUP(A13,dt!$A$2:$DC$78,9,FALSE)</f>
        <v>24</v>
      </c>
      <c r="J13" s="14">
        <f>VLOOKUP(A13,dt!$A$2:$DC$78,10,FALSE)</f>
        <v>16069</v>
      </c>
      <c r="K13" s="14">
        <f>VLOOKUP(A13,dt!$A$2:$DC$78,11,FALSE)</f>
        <v>755</v>
      </c>
      <c r="L13" s="14">
        <f>VLOOKUP(A13,dt!$A$2:$DC$78,12,FALSE)</f>
        <v>16824</v>
      </c>
      <c r="M13" s="14">
        <f>VLOOKUP(A13,dt!$A$2:$DC$78,13,FALSE)</f>
        <v>14</v>
      </c>
      <c r="N13" s="14">
        <f>VLOOKUP(A13,dt!$A$2:$DC$78,14,FALSE)</f>
        <v>28902</v>
      </c>
      <c r="O13" s="14">
        <f>VLOOKUP(A13,dt!$A$2:$DC$78,15,FALSE)</f>
        <v>34</v>
      </c>
    </row>
    <row r="14" spans="1:15" ht="20.45" customHeight="1">
      <c r="A14" s="23" t="s">
        <v>95</v>
      </c>
      <c r="B14" s="14">
        <f>VLOOKUP(A14,dt!$A$2:$DC$78,2,FALSE)</f>
        <v>15</v>
      </c>
      <c r="C14" s="14">
        <f>VLOOKUP(A14,dt!$A$2:$DC$78,3,FALSE)</f>
        <v>1</v>
      </c>
      <c r="D14" s="14">
        <f>VLOOKUP(A14,dt!$A$2:$DC$78,4,FALSE)</f>
        <v>163</v>
      </c>
      <c r="E14" s="14">
        <f>VLOOKUP(A14,dt!$A$2:$DC$78,5,FALSE)</f>
        <v>7745</v>
      </c>
      <c r="F14" s="14">
        <f>VLOOKUP(A14,dt!$A$2:$DC$78,6,FALSE)</f>
        <v>3080</v>
      </c>
      <c r="G14" s="14">
        <f>VLOOKUP(A14,dt!$A$2:$DC$78,7,FALSE)</f>
        <v>2983</v>
      </c>
      <c r="H14" s="14">
        <f>VLOOKUP(A14,dt!$A$2:$DC$78,8,FALSE)</f>
        <v>13971</v>
      </c>
      <c r="I14" s="14">
        <f>VLOOKUP(A14,dt!$A$2:$DC$78,9,FALSE)</f>
        <v>535</v>
      </c>
      <c r="J14" s="14">
        <f>VLOOKUP(A14,dt!$A$2:$DC$78,10,FALSE)</f>
        <v>38373</v>
      </c>
      <c r="K14" s="14">
        <f>VLOOKUP(A14,dt!$A$2:$DC$78,11,FALSE)</f>
        <v>18140</v>
      </c>
      <c r="L14" s="14">
        <f>VLOOKUP(A14,dt!$A$2:$DC$78,12,FALSE)</f>
        <v>56513</v>
      </c>
      <c r="M14" s="14">
        <f>VLOOKUP(A14,dt!$A$2:$DC$78,13,FALSE)</f>
        <v>503</v>
      </c>
      <c r="N14" s="14">
        <f>VLOOKUP(A14,dt!$A$2:$DC$78,14,FALSE)</f>
        <v>70499</v>
      </c>
      <c r="O14" s="14">
        <f>VLOOKUP(A14,dt!$A$2:$DC$78,15,FALSE)</f>
        <v>703</v>
      </c>
    </row>
    <row r="15" spans="1:15" ht="20.45" customHeight="1">
      <c r="A15" s="23" t="s">
        <v>75</v>
      </c>
      <c r="B15" s="14">
        <f>VLOOKUP(A15,dt!$A$2:$DC$78,2,FALSE)</f>
        <v>526</v>
      </c>
      <c r="C15" s="14">
        <f>VLOOKUP(A15,dt!$A$2:$DC$78,3,FALSE)</f>
        <v>35</v>
      </c>
      <c r="D15" s="14">
        <f>VLOOKUP(A15,dt!$A$2:$DC$78,4,FALSE)</f>
        <v>1111</v>
      </c>
      <c r="E15" s="14">
        <f>VLOOKUP(A15,dt!$A$2:$DC$78,5,FALSE)</f>
        <v>102774</v>
      </c>
      <c r="F15" s="14">
        <f>VLOOKUP(A15,dt!$A$2:$DC$78,6,FALSE)</f>
        <v>5778</v>
      </c>
      <c r="G15" s="14">
        <f>VLOOKUP(A15,dt!$A$2:$DC$78,7,FALSE)</f>
        <v>33498</v>
      </c>
      <c r="H15" s="14">
        <f>VLOOKUP(A15,dt!$A$2:$DC$78,8,FALSE)</f>
        <v>143161</v>
      </c>
      <c r="I15" s="14">
        <f>VLOOKUP(A15,dt!$A$2:$DC$78,9,FALSE)</f>
        <v>480</v>
      </c>
      <c r="J15" s="14">
        <f>VLOOKUP(A15,dt!$A$2:$DC$78,10,FALSE)</f>
        <v>441242</v>
      </c>
      <c r="K15" s="14">
        <f>VLOOKUP(A15,dt!$A$2:$DC$78,11,FALSE)</f>
        <v>65798</v>
      </c>
      <c r="L15" s="14">
        <f>VLOOKUP(A15,dt!$A$2:$DC$78,12,FALSE)</f>
        <v>507040</v>
      </c>
      <c r="M15" s="14">
        <f>VLOOKUP(A15,dt!$A$2:$DC$78,13,FALSE)</f>
        <v>805</v>
      </c>
      <c r="N15" s="14">
        <f>VLOOKUP(A15,dt!$A$2:$DC$78,14,FALSE)</f>
        <v>650727</v>
      </c>
      <c r="O15" s="14">
        <f>VLOOKUP(A15,dt!$A$2:$DC$78,15,FALSE)</f>
        <v>1028</v>
      </c>
    </row>
    <row r="16" spans="1:15" ht="20.45" customHeight="1">
      <c r="A16" s="23" t="s">
        <v>88</v>
      </c>
      <c r="B16" s="14">
        <f>VLOOKUP(A16,dt!$A$2:$DC$78,2,FALSE)</f>
        <v>7</v>
      </c>
      <c r="C16" s="14">
        <f>VLOOKUP(A16,dt!$A$2:$DC$78,3,FALSE)</f>
        <v>3</v>
      </c>
      <c r="D16" s="14">
        <f>VLOOKUP(A16,dt!$A$2:$DC$78,4,FALSE)</f>
        <v>105</v>
      </c>
      <c r="E16" s="14">
        <f>VLOOKUP(A16,dt!$A$2:$DC$78,5,FALSE)</f>
        <v>3416</v>
      </c>
      <c r="F16" s="14">
        <f>VLOOKUP(A16,dt!$A$2:$DC$78,6,FALSE)</f>
        <v>14</v>
      </c>
      <c r="G16" s="14">
        <f>VLOOKUP(A16,dt!$A$2:$DC$78,7,FALSE)</f>
        <v>56</v>
      </c>
      <c r="H16" s="14">
        <f>VLOOKUP(A16,dt!$A$2:$DC$78,8,FALSE)</f>
        <v>3591</v>
      </c>
      <c r="I16" s="14">
        <f>VLOOKUP(A16,dt!$A$2:$DC$78,9,FALSE)</f>
        <v>146</v>
      </c>
      <c r="J16" s="14">
        <f>VLOOKUP(A16,dt!$A$2:$DC$78,10,FALSE)</f>
        <v>14035</v>
      </c>
      <c r="K16" s="14">
        <f>VLOOKUP(A16,dt!$A$2:$DC$78,11,FALSE)</f>
        <v>4994</v>
      </c>
      <c r="L16" s="14">
        <f>VLOOKUP(A16,dt!$A$2:$DC$78,12,FALSE)</f>
        <v>19029</v>
      </c>
      <c r="M16" s="14">
        <f>VLOOKUP(A16,dt!$A$2:$DC$78,13,FALSE)</f>
        <v>128</v>
      </c>
      <c r="N16" s="14">
        <f>VLOOKUP(A16,dt!$A$2:$DC$78,14,FALSE)</f>
        <v>22627</v>
      </c>
      <c r="O16" s="14">
        <f>VLOOKUP(A16,dt!$A$2:$DC$78,15,FALSE)</f>
        <v>193</v>
      </c>
    </row>
    <row r="17" spans="1:15" ht="20.45" customHeight="1">
      <c r="A17" s="23" t="s">
        <v>33</v>
      </c>
      <c r="B17" s="14">
        <f>VLOOKUP(A17,dt!$A$2:$DC$78,2,FALSE)</f>
        <v>144</v>
      </c>
      <c r="C17" s="14">
        <f>VLOOKUP(A17,dt!$A$2:$DC$78,3,FALSE)</f>
        <v>7</v>
      </c>
      <c r="D17" s="14">
        <f>VLOOKUP(A17,dt!$A$2:$DC$78,4,FALSE)</f>
        <v>509</v>
      </c>
      <c r="E17" s="14">
        <f>VLOOKUP(A17,dt!$A$2:$DC$78,5,FALSE)</f>
        <v>25973</v>
      </c>
      <c r="F17" s="14">
        <f>VLOOKUP(A17,dt!$A$2:$DC$78,6,FALSE)</f>
        <v>1779</v>
      </c>
      <c r="G17" s="14">
        <f>VLOOKUP(A17,dt!$A$2:$DC$78,7,FALSE)</f>
        <v>2024</v>
      </c>
      <c r="H17" s="14">
        <f>VLOOKUP(A17,dt!$A$2:$DC$78,8,FALSE)</f>
        <v>30285</v>
      </c>
      <c r="I17" s="14">
        <f>VLOOKUP(A17,dt!$A$2:$DC$78,9,FALSE)</f>
        <v>394</v>
      </c>
      <c r="J17" s="14">
        <f>VLOOKUP(A17,dt!$A$2:$DC$78,10,FALSE)</f>
        <v>134044</v>
      </c>
      <c r="K17" s="14">
        <f>VLOOKUP(A17,dt!$A$2:$DC$78,11,FALSE)</f>
        <v>35885</v>
      </c>
      <c r="L17" s="14">
        <f>VLOOKUP(A17,dt!$A$2:$DC$78,12,FALSE)</f>
        <v>169929</v>
      </c>
      <c r="M17" s="14">
        <f>VLOOKUP(A17,dt!$A$2:$DC$78,13,FALSE)</f>
        <v>484</v>
      </c>
      <c r="N17" s="14">
        <f>VLOOKUP(A17,dt!$A$2:$DC$78,14,FALSE)</f>
        <v>200358</v>
      </c>
      <c r="O17" s="14">
        <f>VLOOKUP(A17,dt!$A$2:$DC$78,15,FALSE)</f>
        <v>644</v>
      </c>
    </row>
    <row r="18" spans="1:15" ht="20.45" customHeight="1">
      <c r="A18" s="23" t="s">
        <v>87</v>
      </c>
      <c r="B18" s="14">
        <f>VLOOKUP(A18,dt!$A$2:$DC$78,2,FALSE)</f>
        <v>122</v>
      </c>
      <c r="C18" s="14">
        <f>VLOOKUP(A18,dt!$A$2:$DC$78,3,FALSE)</f>
        <v>14</v>
      </c>
      <c r="D18" s="14">
        <f>VLOOKUP(A18,dt!$A$2:$DC$78,4,FALSE)</f>
        <v>353</v>
      </c>
      <c r="E18" s="14">
        <f>VLOOKUP(A18,dt!$A$2:$DC$78,5,FALSE)</f>
        <v>12567</v>
      </c>
      <c r="F18" s="14">
        <f>VLOOKUP(A18,dt!$A$2:$DC$78,6,FALSE)</f>
        <v>109</v>
      </c>
      <c r="G18" s="14">
        <f>VLOOKUP(A18,dt!$A$2:$DC$78,7,FALSE)</f>
        <v>583</v>
      </c>
      <c r="H18" s="14">
        <f>VLOOKUP(A18,dt!$A$2:$DC$78,8,FALSE)</f>
        <v>13612</v>
      </c>
      <c r="I18" s="14">
        <f>VLOOKUP(A18,dt!$A$2:$DC$78,9,FALSE)</f>
        <v>53</v>
      </c>
      <c r="J18" s="14">
        <f>VLOOKUP(A18,dt!$A$2:$DC$78,10,FALSE)</f>
        <v>65537</v>
      </c>
      <c r="K18" s="14">
        <f>VLOOKUP(A18,dt!$A$2:$DC$78,11,FALSE)</f>
        <v>17941</v>
      </c>
      <c r="L18" s="14">
        <f>VLOOKUP(A18,dt!$A$2:$DC$78,12,FALSE)</f>
        <v>83478</v>
      </c>
      <c r="M18" s="14">
        <f>VLOOKUP(A18,dt!$A$2:$DC$78,13,FALSE)</f>
        <v>112</v>
      </c>
      <c r="N18" s="14">
        <f>VLOOKUP(A18,dt!$A$2:$DC$78,14,FALSE)</f>
        <v>97212</v>
      </c>
      <c r="O18" s="14">
        <f>VLOOKUP(A18,dt!$A$2:$DC$78,15,FALSE)</f>
        <v>137</v>
      </c>
    </row>
    <row r="19" spans="1:15" ht="20.45" customHeight="1">
      <c r="A19" s="21" t="s">
        <v>10</v>
      </c>
      <c r="B19" s="18">
        <f>SUM(B20:B28)</f>
        <v>9288</v>
      </c>
      <c r="C19" s="18">
        <f t="shared" ref="C19:O19" si="6">SUM(C20:C28)</f>
        <v>176</v>
      </c>
      <c r="D19" s="18">
        <f t="shared" si="6"/>
        <v>2690</v>
      </c>
      <c r="E19" s="18">
        <f t="shared" si="6"/>
        <v>134604</v>
      </c>
      <c r="F19" s="18">
        <f t="shared" si="6"/>
        <v>7810</v>
      </c>
      <c r="G19" s="18">
        <f t="shared" si="6"/>
        <v>10363</v>
      </c>
      <c r="H19" s="18">
        <f t="shared" si="6"/>
        <v>155467</v>
      </c>
      <c r="I19" s="18">
        <f t="shared" si="6"/>
        <v>700</v>
      </c>
      <c r="J19" s="18">
        <f t="shared" si="6"/>
        <v>899744</v>
      </c>
      <c r="K19" s="18">
        <f t="shared" si="6"/>
        <v>251576</v>
      </c>
      <c r="L19" s="18">
        <f t="shared" si="6"/>
        <v>1151320</v>
      </c>
      <c r="M19" s="18">
        <f t="shared" si="6"/>
        <v>1507</v>
      </c>
      <c r="N19" s="18">
        <f t="shared" si="6"/>
        <v>1316075</v>
      </c>
      <c r="O19" s="18">
        <f t="shared" si="6"/>
        <v>1896</v>
      </c>
    </row>
    <row r="20" spans="1:15" ht="20.45" customHeight="1">
      <c r="A20" s="23" t="s">
        <v>83</v>
      </c>
      <c r="B20" s="14">
        <f>VLOOKUP(A20,dt!$A$2:$DC$78,2,FALSE)</f>
        <v>0</v>
      </c>
      <c r="C20" s="14">
        <f>VLOOKUP(A20,dt!$A$2:$DC$78,3,FALSE)</f>
        <v>0</v>
      </c>
      <c r="D20" s="14">
        <f>VLOOKUP(A20,dt!$A$2:$DC$78,4,FALSE)</f>
        <v>0</v>
      </c>
      <c r="E20" s="14">
        <f>VLOOKUP(A20,dt!$A$2:$DC$78,5,FALSE)</f>
        <v>0</v>
      </c>
      <c r="F20" s="14">
        <f>VLOOKUP(A20,dt!$A$2:$DC$78,6,FALSE)</f>
        <v>0</v>
      </c>
      <c r="G20" s="14">
        <f>VLOOKUP(A20,dt!$A$2:$DC$78,7,FALSE)</f>
        <v>0</v>
      </c>
      <c r="H20" s="14">
        <f>VLOOKUP(A20,dt!$A$2:$DC$78,8,FALSE)</f>
        <v>0</v>
      </c>
      <c r="I20" s="14">
        <f>VLOOKUP(A20,dt!$A$2:$DC$78,9,FALSE)</f>
        <v>0</v>
      </c>
      <c r="J20" s="14">
        <f>VLOOKUP(A20,dt!$A$2:$DC$78,10,FALSE)</f>
        <v>0</v>
      </c>
      <c r="K20" s="14">
        <f>VLOOKUP(A20,dt!$A$2:$DC$78,11,FALSE)</f>
        <v>0</v>
      </c>
      <c r="L20" s="14">
        <f>VLOOKUP(A20,dt!$A$2:$DC$78,12,FALSE)</f>
        <v>0</v>
      </c>
      <c r="M20" s="14">
        <f>VLOOKUP(A20,dt!$A$2:$DC$78,13,FALSE)</f>
        <v>0</v>
      </c>
      <c r="N20" s="14">
        <f>VLOOKUP(A20,dt!$A$2:$DC$78,14,FALSE)</f>
        <v>0</v>
      </c>
      <c r="O20" s="14">
        <f>VLOOKUP(A20,dt!$A$2:$DC$78,15,FALSE)</f>
        <v>0</v>
      </c>
    </row>
    <row r="21" spans="1:15" ht="20.45" customHeight="1">
      <c r="A21" s="23" t="s">
        <v>32</v>
      </c>
      <c r="B21" s="14">
        <f>VLOOKUP(A21,dt!$A$2:$DC$78,2,FALSE)</f>
        <v>486</v>
      </c>
      <c r="C21" s="14">
        <f>VLOOKUP(A21,dt!$A$2:$DC$78,3,FALSE)</f>
        <v>6</v>
      </c>
      <c r="D21" s="14">
        <f>VLOOKUP(A21,dt!$A$2:$DC$78,4,FALSE)</f>
        <v>631</v>
      </c>
      <c r="E21" s="14">
        <f>VLOOKUP(A21,dt!$A$2:$DC$78,5,FALSE)</f>
        <v>37284</v>
      </c>
      <c r="F21" s="14">
        <f>VLOOKUP(A21,dt!$A$2:$DC$78,6,FALSE)</f>
        <v>4020</v>
      </c>
      <c r="G21" s="14">
        <f>VLOOKUP(A21,dt!$A$2:$DC$78,7,FALSE)</f>
        <v>5719</v>
      </c>
      <c r="H21" s="14">
        <f>VLOOKUP(A21,dt!$A$2:$DC$78,8,FALSE)</f>
        <v>47654</v>
      </c>
      <c r="I21" s="14">
        <f>VLOOKUP(A21,dt!$A$2:$DC$78,9,FALSE)</f>
        <v>65</v>
      </c>
      <c r="J21" s="14">
        <f>VLOOKUP(A21,dt!$A$2:$DC$78,10,FALSE)</f>
        <v>169669</v>
      </c>
      <c r="K21" s="14">
        <f>VLOOKUP(A21,dt!$A$2:$DC$78,11,FALSE)</f>
        <v>61937</v>
      </c>
      <c r="L21" s="14">
        <f>VLOOKUP(A21,dt!$A$2:$DC$78,12,FALSE)</f>
        <v>231606</v>
      </c>
      <c r="M21" s="14">
        <f>VLOOKUP(A21,dt!$A$2:$DC$78,13,FALSE)</f>
        <v>138</v>
      </c>
      <c r="N21" s="14">
        <f>VLOOKUP(A21,dt!$A$2:$DC$78,14,FALSE)</f>
        <v>279746</v>
      </c>
      <c r="O21" s="14">
        <f>VLOOKUP(A21,dt!$A$2:$DC$78,15,FALSE)</f>
        <v>169</v>
      </c>
    </row>
    <row r="22" spans="1:15" ht="20.45" customHeight="1">
      <c r="A22" s="23" t="s">
        <v>73</v>
      </c>
      <c r="B22" s="14">
        <f>VLOOKUP(A22,dt!$A$2:$DC$78,2,FALSE)</f>
        <v>6070</v>
      </c>
      <c r="C22" s="14">
        <f>VLOOKUP(A22,dt!$A$2:$DC$78,3,FALSE)</f>
        <v>7</v>
      </c>
      <c r="D22" s="14">
        <f>VLOOKUP(A22,dt!$A$2:$DC$78,4,FALSE)</f>
        <v>230</v>
      </c>
      <c r="E22" s="14">
        <f>VLOOKUP(A22,dt!$A$2:$DC$78,5,FALSE)</f>
        <v>12919</v>
      </c>
      <c r="F22" s="14">
        <f>VLOOKUP(A22,dt!$A$2:$DC$78,6,FALSE)</f>
        <v>16</v>
      </c>
      <c r="G22" s="14">
        <f>VLOOKUP(A22,dt!$A$2:$DC$78,7,FALSE)</f>
        <v>694</v>
      </c>
      <c r="H22" s="14">
        <f>VLOOKUP(A22,dt!$A$2:$DC$78,8,FALSE)</f>
        <v>13859</v>
      </c>
      <c r="I22" s="14">
        <f>VLOOKUP(A22,dt!$A$2:$DC$78,9,FALSE)</f>
        <v>37</v>
      </c>
      <c r="J22" s="14">
        <f>VLOOKUP(A22,dt!$A$2:$DC$78,10,FALSE)</f>
        <v>106959</v>
      </c>
      <c r="K22" s="14">
        <f>VLOOKUP(A22,dt!$A$2:$DC$78,11,FALSE)</f>
        <v>22730</v>
      </c>
      <c r="L22" s="14">
        <f>VLOOKUP(A22,dt!$A$2:$DC$78,12,FALSE)</f>
        <v>129689</v>
      </c>
      <c r="M22" s="14">
        <f>VLOOKUP(A22,dt!$A$2:$DC$78,13,FALSE)</f>
        <v>82</v>
      </c>
      <c r="N22" s="14">
        <f>VLOOKUP(A22,dt!$A$2:$DC$78,14,FALSE)</f>
        <v>149618</v>
      </c>
      <c r="O22" s="14">
        <f>VLOOKUP(A22,dt!$A$2:$DC$78,15,FALSE)</f>
        <v>109</v>
      </c>
    </row>
    <row r="23" spans="1:15" ht="20.45" customHeight="1">
      <c r="A23" s="23" t="s">
        <v>30</v>
      </c>
      <c r="B23" s="14">
        <f>VLOOKUP(A23,dt!$A$2:$DC$78,2,FALSE)</f>
        <v>40</v>
      </c>
      <c r="C23" s="14">
        <f>VLOOKUP(A23,dt!$A$2:$DC$78,3,FALSE)</f>
        <v>3</v>
      </c>
      <c r="D23" s="14">
        <f>VLOOKUP(A23,dt!$A$2:$DC$78,4,FALSE)</f>
        <v>160</v>
      </c>
      <c r="E23" s="14">
        <f>VLOOKUP(A23,dt!$A$2:$DC$78,5,FALSE)</f>
        <v>9020</v>
      </c>
      <c r="F23" s="14">
        <f>VLOOKUP(A23,dt!$A$2:$DC$78,6,FALSE)</f>
        <v>3541</v>
      </c>
      <c r="G23" s="14">
        <f>VLOOKUP(A23,dt!$A$2:$DC$78,7,FALSE)</f>
        <v>3586</v>
      </c>
      <c r="H23" s="14">
        <f>VLOOKUP(A23,dt!$A$2:$DC$78,8,FALSE)</f>
        <v>16307</v>
      </c>
      <c r="I23" s="14">
        <f>VLOOKUP(A23,dt!$A$2:$DC$78,9,FALSE)</f>
        <v>44</v>
      </c>
      <c r="J23" s="14">
        <f>VLOOKUP(A23,dt!$A$2:$DC$78,10,FALSE)</f>
        <v>55721</v>
      </c>
      <c r="K23" s="14">
        <f>VLOOKUP(A23,dt!$A$2:$DC$78,11,FALSE)</f>
        <v>6507</v>
      </c>
      <c r="L23" s="14">
        <f>VLOOKUP(A23,dt!$A$2:$DC$78,12,FALSE)</f>
        <v>62228</v>
      </c>
      <c r="M23" s="14">
        <f>VLOOKUP(A23,dt!$A$2:$DC$78,13,FALSE)</f>
        <v>98</v>
      </c>
      <c r="N23" s="14">
        <f>VLOOKUP(A23,dt!$A$2:$DC$78,14,FALSE)</f>
        <v>78575</v>
      </c>
      <c r="O23" s="14">
        <f>VLOOKUP(A23,dt!$A$2:$DC$78,15,FALSE)</f>
        <v>124</v>
      </c>
    </row>
    <row r="24" spans="1:15" ht="20.45" customHeight="1">
      <c r="A24" s="23" t="s">
        <v>39</v>
      </c>
      <c r="B24" s="14">
        <f>VLOOKUP(A24,dt!$A$2:$DC$78,2,FALSE)</f>
        <v>0</v>
      </c>
      <c r="C24" s="14">
        <f>VLOOKUP(A24,dt!$A$2:$DC$78,3,FALSE)</f>
        <v>0</v>
      </c>
      <c r="D24" s="14">
        <f>VLOOKUP(A24,dt!$A$2:$DC$78,4,FALSE)</f>
        <v>21</v>
      </c>
      <c r="E24" s="14">
        <f>VLOOKUP(A24,dt!$A$2:$DC$78,5,FALSE)</f>
        <v>371</v>
      </c>
      <c r="F24" s="14">
        <f>VLOOKUP(A24,dt!$A$2:$DC$78,6,FALSE)</f>
        <v>0</v>
      </c>
      <c r="G24" s="14">
        <f>VLOOKUP(A24,dt!$A$2:$DC$78,7,FALSE)</f>
        <v>0</v>
      </c>
      <c r="H24" s="14">
        <f>VLOOKUP(A24,dt!$A$2:$DC$78,8,FALSE)</f>
        <v>392</v>
      </c>
      <c r="I24" s="14">
        <f>VLOOKUP(A24,dt!$A$2:$DC$78,9,FALSE)</f>
        <v>10</v>
      </c>
      <c r="J24" s="14">
        <f>VLOOKUP(A24,dt!$A$2:$DC$78,10,FALSE)</f>
        <v>69252</v>
      </c>
      <c r="K24" s="14">
        <f>VLOOKUP(A24,dt!$A$2:$DC$78,11,FALSE)</f>
        <v>1460</v>
      </c>
      <c r="L24" s="14">
        <f>VLOOKUP(A24,dt!$A$2:$DC$78,12,FALSE)</f>
        <v>70712</v>
      </c>
      <c r="M24" s="14">
        <f>VLOOKUP(A24,dt!$A$2:$DC$78,13,FALSE)</f>
        <v>74</v>
      </c>
      <c r="N24" s="14">
        <f>VLOOKUP(A24,dt!$A$2:$DC$78,14,FALSE)</f>
        <v>71104</v>
      </c>
      <c r="O24" s="14">
        <f>VLOOKUP(A24,dt!$A$2:$DC$78,15,FALSE)</f>
        <v>74</v>
      </c>
    </row>
    <row r="25" spans="1:15" ht="20.45" customHeight="1">
      <c r="A25" s="23" t="s">
        <v>31</v>
      </c>
      <c r="B25" s="14">
        <f>VLOOKUP(A25,dt!$A$2:$DC$78,2,FALSE)</f>
        <v>476</v>
      </c>
      <c r="C25" s="14">
        <f>VLOOKUP(A25,dt!$A$2:$DC$78,3,FALSE)</f>
        <v>20</v>
      </c>
      <c r="D25" s="14">
        <f>VLOOKUP(A25,dt!$A$2:$DC$78,4,FALSE)</f>
        <v>236</v>
      </c>
      <c r="E25" s="14">
        <f>VLOOKUP(A25,dt!$A$2:$DC$78,5,FALSE)</f>
        <v>18670</v>
      </c>
      <c r="F25" s="14">
        <f>VLOOKUP(A25,dt!$A$2:$DC$78,6,FALSE)</f>
        <v>0</v>
      </c>
      <c r="G25" s="14">
        <f>VLOOKUP(A25,dt!$A$2:$DC$78,7,FALSE)</f>
        <v>30</v>
      </c>
      <c r="H25" s="14">
        <f>VLOOKUP(A25,dt!$A$2:$DC$78,8,FALSE)</f>
        <v>18936</v>
      </c>
      <c r="I25" s="14">
        <f>VLOOKUP(A25,dt!$A$2:$DC$78,9,FALSE)</f>
        <v>80</v>
      </c>
      <c r="J25" s="14">
        <f>VLOOKUP(A25,dt!$A$2:$DC$78,10,FALSE)</f>
        <v>118051</v>
      </c>
      <c r="K25" s="14">
        <f>VLOOKUP(A25,dt!$A$2:$DC$78,11,FALSE)</f>
        <v>79845</v>
      </c>
      <c r="L25" s="14">
        <f>VLOOKUP(A25,dt!$A$2:$DC$78,12,FALSE)</f>
        <v>197896</v>
      </c>
      <c r="M25" s="14">
        <f>VLOOKUP(A25,dt!$A$2:$DC$78,13,FALSE)</f>
        <v>233</v>
      </c>
      <c r="N25" s="14">
        <f>VLOOKUP(A25,dt!$A$2:$DC$78,14,FALSE)</f>
        <v>217308</v>
      </c>
      <c r="O25" s="14">
        <f>VLOOKUP(A25,dt!$A$2:$DC$78,15,FALSE)</f>
        <v>275</v>
      </c>
    </row>
    <row r="26" spans="1:15" ht="20.45" customHeight="1">
      <c r="A26" s="23" t="s">
        <v>54</v>
      </c>
      <c r="B26" s="14">
        <f>VLOOKUP(A26,dt!$A$2:$DC$78,2,FALSE)</f>
        <v>1305</v>
      </c>
      <c r="C26" s="14">
        <f>VLOOKUP(A26,dt!$A$2:$DC$78,3,FALSE)</f>
        <v>70</v>
      </c>
      <c r="D26" s="14">
        <f>VLOOKUP(A26,dt!$A$2:$DC$78,4,FALSE)</f>
        <v>977</v>
      </c>
      <c r="E26" s="14">
        <f>VLOOKUP(A26,dt!$A$2:$DC$78,5,FALSE)</f>
        <v>44898</v>
      </c>
      <c r="F26" s="14">
        <f>VLOOKUP(A26,dt!$A$2:$DC$78,6,FALSE)</f>
        <v>34</v>
      </c>
      <c r="G26" s="14">
        <f>VLOOKUP(A26,dt!$A$2:$DC$78,7,FALSE)</f>
        <v>58</v>
      </c>
      <c r="H26" s="14">
        <f>VLOOKUP(A26,dt!$A$2:$DC$78,8,FALSE)</f>
        <v>45967</v>
      </c>
      <c r="I26" s="14">
        <f>VLOOKUP(A26,dt!$A$2:$DC$78,9,FALSE)</f>
        <v>120</v>
      </c>
      <c r="J26" s="14">
        <f>VLOOKUP(A26,dt!$A$2:$DC$78,10,FALSE)</f>
        <v>291014</v>
      </c>
      <c r="K26" s="14">
        <f>VLOOKUP(A26,dt!$A$2:$DC$78,11,FALSE)</f>
        <v>60260</v>
      </c>
      <c r="L26" s="14">
        <f>VLOOKUP(A26,dt!$A$2:$DC$78,12,FALSE)</f>
        <v>351274</v>
      </c>
      <c r="M26" s="14">
        <f>VLOOKUP(A26,dt!$A$2:$DC$78,13,FALSE)</f>
        <v>384</v>
      </c>
      <c r="N26" s="14">
        <f>VLOOKUP(A26,dt!$A$2:$DC$78,14,FALSE)</f>
        <v>398546</v>
      </c>
      <c r="O26" s="14">
        <f>VLOOKUP(A26,dt!$A$2:$DC$78,15,FALSE)</f>
        <v>487</v>
      </c>
    </row>
    <row r="27" spans="1:15" ht="20.45" customHeight="1">
      <c r="A27" s="23" t="s">
        <v>41</v>
      </c>
      <c r="B27" s="14">
        <f>VLOOKUP(A27,dt!$A$2:$DC$78,2,FALSE)</f>
        <v>42</v>
      </c>
      <c r="C27" s="14">
        <f>VLOOKUP(A27,dt!$A$2:$DC$78,3,FALSE)</f>
        <v>5</v>
      </c>
      <c r="D27" s="14">
        <f>VLOOKUP(A27,dt!$A$2:$DC$78,4,FALSE)</f>
        <v>157</v>
      </c>
      <c r="E27" s="14">
        <f>VLOOKUP(A27,dt!$A$2:$DC$78,5,FALSE)</f>
        <v>9529</v>
      </c>
      <c r="F27" s="14">
        <f>VLOOKUP(A27,dt!$A$2:$DC$78,6,FALSE)</f>
        <v>0</v>
      </c>
      <c r="G27" s="14">
        <f>VLOOKUP(A27,dt!$A$2:$DC$78,7,FALSE)</f>
        <v>0</v>
      </c>
      <c r="H27" s="14">
        <f>VLOOKUP(A27,dt!$A$2:$DC$78,8,FALSE)</f>
        <v>9686</v>
      </c>
      <c r="I27" s="14">
        <f>VLOOKUP(A27,dt!$A$2:$DC$78,9,FALSE)</f>
        <v>16</v>
      </c>
      <c r="J27" s="14">
        <f>VLOOKUP(A27,dt!$A$2:$DC$78,10,FALSE)</f>
        <v>69086</v>
      </c>
      <c r="K27" s="14">
        <f>VLOOKUP(A27,dt!$A$2:$DC$78,11,FALSE)</f>
        <v>16177</v>
      </c>
      <c r="L27" s="14">
        <f>VLOOKUP(A27,dt!$A$2:$DC$78,12,FALSE)</f>
        <v>85263</v>
      </c>
      <c r="M27" s="14">
        <f>VLOOKUP(A27,dt!$A$2:$DC$78,13,FALSE)</f>
        <v>44</v>
      </c>
      <c r="N27" s="14">
        <f>VLOOKUP(A27,dt!$A$2:$DC$78,14,FALSE)</f>
        <v>94991</v>
      </c>
      <c r="O27" s="14">
        <f>VLOOKUP(A27,dt!$A$2:$DC$78,15,FALSE)</f>
        <v>55</v>
      </c>
    </row>
    <row r="28" spans="1:15" ht="20.45" customHeight="1">
      <c r="A28" s="23" t="s">
        <v>86</v>
      </c>
      <c r="B28" s="14">
        <f>VLOOKUP(A28,dt!$A$2:$DC$78,2,FALSE)</f>
        <v>869</v>
      </c>
      <c r="C28" s="14">
        <f>VLOOKUP(A28,dt!$A$2:$DC$78,3,FALSE)</f>
        <v>65</v>
      </c>
      <c r="D28" s="14">
        <f>VLOOKUP(A28,dt!$A$2:$DC$78,4,FALSE)</f>
        <v>278</v>
      </c>
      <c r="E28" s="14">
        <f>VLOOKUP(A28,dt!$A$2:$DC$78,5,FALSE)</f>
        <v>1913</v>
      </c>
      <c r="F28" s="14">
        <f>VLOOKUP(A28,dt!$A$2:$DC$78,6,FALSE)</f>
        <v>199</v>
      </c>
      <c r="G28" s="14">
        <f>VLOOKUP(A28,dt!$A$2:$DC$78,7,FALSE)</f>
        <v>276</v>
      </c>
      <c r="H28" s="14">
        <f>VLOOKUP(A28,dt!$A$2:$DC$78,8,FALSE)</f>
        <v>2666</v>
      </c>
      <c r="I28" s="14">
        <f>VLOOKUP(A28,dt!$A$2:$DC$78,9,FALSE)</f>
        <v>328</v>
      </c>
      <c r="J28" s="14">
        <f>VLOOKUP(A28,dt!$A$2:$DC$78,10,FALSE)</f>
        <v>19992</v>
      </c>
      <c r="K28" s="14">
        <f>VLOOKUP(A28,dt!$A$2:$DC$78,11,FALSE)</f>
        <v>2660</v>
      </c>
      <c r="L28" s="14">
        <f>VLOOKUP(A28,dt!$A$2:$DC$78,12,FALSE)</f>
        <v>22652</v>
      </c>
      <c r="M28" s="14">
        <f>VLOOKUP(A28,dt!$A$2:$DC$78,13,FALSE)</f>
        <v>454</v>
      </c>
      <c r="N28" s="14">
        <f>VLOOKUP(A28,dt!$A$2:$DC$78,14,FALSE)</f>
        <v>26187</v>
      </c>
      <c r="O28" s="14">
        <f>VLOOKUP(A28,dt!$A$2:$DC$78,15,FALSE)</f>
        <v>603</v>
      </c>
    </row>
    <row r="29" spans="1:15" ht="20.45" customHeight="1">
      <c r="A29" s="21" t="s">
        <v>11</v>
      </c>
      <c r="B29" s="18">
        <f>SUM(B30:B37)</f>
        <v>71839</v>
      </c>
      <c r="C29" s="18">
        <f t="shared" ref="C29:O29" si="7">SUM(C30:C37)</f>
        <v>8764</v>
      </c>
      <c r="D29" s="18">
        <f t="shared" si="7"/>
        <v>13140</v>
      </c>
      <c r="E29" s="18">
        <f t="shared" si="7"/>
        <v>121701</v>
      </c>
      <c r="F29" s="18">
        <f t="shared" si="7"/>
        <v>18143</v>
      </c>
      <c r="G29" s="18">
        <f t="shared" si="7"/>
        <v>21023</v>
      </c>
      <c r="H29" s="18">
        <f t="shared" si="7"/>
        <v>174007</v>
      </c>
      <c r="I29" s="18">
        <f t="shared" si="7"/>
        <v>17602</v>
      </c>
      <c r="J29" s="18">
        <f t="shared" si="7"/>
        <v>684057</v>
      </c>
      <c r="K29" s="18">
        <f t="shared" si="7"/>
        <v>217053</v>
      </c>
      <c r="L29" s="18">
        <f t="shared" si="7"/>
        <v>901110</v>
      </c>
      <c r="M29" s="18">
        <f t="shared" si="7"/>
        <v>22619</v>
      </c>
      <c r="N29" s="18">
        <f t="shared" si="7"/>
        <v>1146956</v>
      </c>
      <c r="O29" s="18">
        <f t="shared" si="7"/>
        <v>36016</v>
      </c>
    </row>
    <row r="30" spans="1:15" ht="20.45" customHeight="1">
      <c r="A30" s="23" t="s">
        <v>44</v>
      </c>
      <c r="B30" s="14">
        <f>VLOOKUP(A30,dt!$A$2:$DC$78,2,FALSE)</f>
        <v>18755</v>
      </c>
      <c r="C30" s="14">
        <f>VLOOKUP(A30,dt!$A$2:$DC$78,3,FALSE)</f>
        <v>1342</v>
      </c>
      <c r="D30" s="14">
        <f>VLOOKUP(A30,dt!$A$2:$DC$78,4,FALSE)</f>
        <v>4252</v>
      </c>
      <c r="E30" s="14">
        <f>VLOOKUP(A30,dt!$A$2:$DC$78,5,FALSE)</f>
        <v>18473</v>
      </c>
      <c r="F30" s="14">
        <f>VLOOKUP(A30,dt!$A$2:$DC$78,6,FALSE)</f>
        <v>1952</v>
      </c>
      <c r="G30" s="14">
        <f>VLOOKUP(A30,dt!$A$2:$DC$78,7,FALSE)</f>
        <v>2370</v>
      </c>
      <c r="H30" s="14">
        <f>VLOOKUP(A30,dt!$A$2:$DC$78,8,FALSE)</f>
        <v>27047</v>
      </c>
      <c r="I30" s="14">
        <f>VLOOKUP(A30,dt!$A$2:$DC$78,9,FALSE)</f>
        <v>2806</v>
      </c>
      <c r="J30" s="14">
        <f>VLOOKUP(A30,dt!$A$2:$DC$78,10,FALSE)</f>
        <v>184266</v>
      </c>
      <c r="K30" s="14">
        <f>VLOOKUP(A30,dt!$A$2:$DC$78,11,FALSE)</f>
        <v>35661</v>
      </c>
      <c r="L30" s="14">
        <f>VLOOKUP(A30,dt!$A$2:$DC$78,12,FALSE)</f>
        <v>219927</v>
      </c>
      <c r="M30" s="14">
        <f>VLOOKUP(A30,dt!$A$2:$DC$78,13,FALSE)</f>
        <v>4360</v>
      </c>
      <c r="N30" s="14">
        <f>VLOOKUP(A30,dt!$A$2:$DC$78,14,FALSE)</f>
        <v>265729</v>
      </c>
      <c r="O30" s="14">
        <f>VLOOKUP(A30,dt!$A$2:$DC$78,15,FALSE)</f>
        <v>6331</v>
      </c>
    </row>
    <row r="31" spans="1:15" ht="20.45" customHeight="1">
      <c r="A31" s="23" t="s">
        <v>51</v>
      </c>
      <c r="B31" s="14">
        <f>VLOOKUP(A31,dt!$A$2:$DC$78,2,FALSE)</f>
        <v>11321</v>
      </c>
      <c r="C31" s="14">
        <f>VLOOKUP(A31,dt!$A$2:$DC$78,3,FALSE)</f>
        <v>1623</v>
      </c>
      <c r="D31" s="14">
        <f>VLOOKUP(A31,dt!$A$2:$DC$78,4,FALSE)</f>
        <v>2949</v>
      </c>
      <c r="E31" s="14">
        <f>VLOOKUP(A31,dt!$A$2:$DC$78,5,FALSE)</f>
        <v>45217</v>
      </c>
      <c r="F31" s="14">
        <f>VLOOKUP(A31,dt!$A$2:$DC$78,6,FALSE)</f>
        <v>7381</v>
      </c>
      <c r="G31" s="14">
        <f>VLOOKUP(A31,dt!$A$2:$DC$78,7,FALSE)</f>
        <v>8153</v>
      </c>
      <c r="H31" s="14">
        <f>VLOOKUP(A31,dt!$A$2:$DC$78,8,FALSE)</f>
        <v>63700</v>
      </c>
      <c r="I31" s="14">
        <f>VLOOKUP(A31,dt!$A$2:$DC$78,9,FALSE)</f>
        <v>4334</v>
      </c>
      <c r="J31" s="14">
        <f>VLOOKUP(A31,dt!$A$2:$DC$78,10,FALSE)</f>
        <v>135986</v>
      </c>
      <c r="K31" s="14">
        <f>VLOOKUP(A31,dt!$A$2:$DC$78,11,FALSE)</f>
        <v>68272</v>
      </c>
      <c r="L31" s="14">
        <f>VLOOKUP(A31,dt!$A$2:$DC$78,12,FALSE)</f>
        <v>204258</v>
      </c>
      <c r="M31" s="14">
        <f>VLOOKUP(A31,dt!$A$2:$DC$78,13,FALSE)</f>
        <v>6811</v>
      </c>
      <c r="N31" s="14">
        <f>VLOOKUP(A31,dt!$A$2:$DC$78,14,FALSE)</f>
        <v>279279</v>
      </c>
      <c r="O31" s="14">
        <f>VLOOKUP(A31,dt!$A$2:$DC$78,15,FALSE)</f>
        <v>9070</v>
      </c>
    </row>
    <row r="32" spans="1:15" ht="20.45" customHeight="1">
      <c r="A32" s="23" t="s">
        <v>92</v>
      </c>
      <c r="B32" s="14">
        <f>VLOOKUP(A32,dt!$A$2:$DC$78,2,FALSE)</f>
        <v>11284</v>
      </c>
      <c r="C32" s="14">
        <f>VLOOKUP(A32,dt!$A$2:$DC$78,3,FALSE)</f>
        <v>1788</v>
      </c>
      <c r="D32" s="14">
        <f>VLOOKUP(A32,dt!$A$2:$DC$78,4,FALSE)</f>
        <v>1359</v>
      </c>
      <c r="E32" s="14">
        <f>VLOOKUP(A32,dt!$A$2:$DC$78,5,FALSE)</f>
        <v>13104</v>
      </c>
      <c r="F32" s="14">
        <f>VLOOKUP(A32,dt!$A$2:$DC$78,6,FALSE)</f>
        <v>5277</v>
      </c>
      <c r="G32" s="14">
        <f>VLOOKUP(A32,dt!$A$2:$DC$78,7,FALSE)</f>
        <v>6100</v>
      </c>
      <c r="H32" s="14">
        <f>VLOOKUP(A32,dt!$A$2:$DC$78,8,FALSE)</f>
        <v>25840</v>
      </c>
      <c r="I32" s="14">
        <f>VLOOKUP(A32,dt!$A$2:$DC$78,9,FALSE)</f>
        <v>3275</v>
      </c>
      <c r="J32" s="14">
        <f>VLOOKUP(A32,dt!$A$2:$DC$78,10,FALSE)</f>
        <v>63091</v>
      </c>
      <c r="K32" s="14">
        <f>VLOOKUP(A32,dt!$A$2:$DC$78,11,FALSE)</f>
        <v>16277</v>
      </c>
      <c r="L32" s="14">
        <f>VLOOKUP(A32,dt!$A$2:$DC$78,12,FALSE)</f>
        <v>79368</v>
      </c>
      <c r="M32" s="14">
        <f>VLOOKUP(A32,dt!$A$2:$DC$78,13,FALSE)</f>
        <v>4390</v>
      </c>
      <c r="N32" s="14">
        <f>VLOOKUP(A32,dt!$A$2:$DC$78,14,FALSE)</f>
        <v>116492</v>
      </c>
      <c r="O32" s="14">
        <f>VLOOKUP(A32,dt!$A$2:$DC$78,15,FALSE)</f>
        <v>7316</v>
      </c>
    </row>
    <row r="33" spans="1:15" ht="20.45" customHeight="1">
      <c r="A33" s="23" t="s">
        <v>79</v>
      </c>
      <c r="B33" s="14">
        <f>VLOOKUP(A33,dt!$A$2:$DC$78,2,FALSE)</f>
        <v>5682</v>
      </c>
      <c r="C33" s="14">
        <f>VLOOKUP(A33,dt!$A$2:$DC$78,3,FALSE)</f>
        <v>828</v>
      </c>
      <c r="D33" s="14">
        <f>VLOOKUP(A33,dt!$A$2:$DC$78,4,FALSE)</f>
        <v>1255</v>
      </c>
      <c r="E33" s="14">
        <f>VLOOKUP(A33,dt!$A$2:$DC$78,5,FALSE)</f>
        <v>7129</v>
      </c>
      <c r="F33" s="14">
        <f>VLOOKUP(A33,dt!$A$2:$DC$78,6,FALSE)</f>
        <v>996</v>
      </c>
      <c r="G33" s="14">
        <f>VLOOKUP(A33,dt!$A$2:$DC$78,7,FALSE)</f>
        <v>1116</v>
      </c>
      <c r="H33" s="14">
        <f>VLOOKUP(A33,dt!$A$2:$DC$78,8,FALSE)</f>
        <v>10496</v>
      </c>
      <c r="I33" s="14">
        <f>VLOOKUP(A33,dt!$A$2:$DC$78,9,FALSE)</f>
        <v>1945</v>
      </c>
      <c r="J33" s="14">
        <f>VLOOKUP(A33,dt!$A$2:$DC$78,10,FALSE)</f>
        <v>49701</v>
      </c>
      <c r="K33" s="14">
        <f>VLOOKUP(A33,dt!$A$2:$DC$78,11,FALSE)</f>
        <v>17552</v>
      </c>
      <c r="L33" s="14">
        <f>VLOOKUP(A33,dt!$A$2:$DC$78,12,FALSE)</f>
        <v>67253</v>
      </c>
      <c r="M33" s="14">
        <f>VLOOKUP(A33,dt!$A$2:$DC$78,13,FALSE)</f>
        <v>2502</v>
      </c>
      <c r="N33" s="14">
        <f>VLOOKUP(A33,dt!$A$2:$DC$78,14,FALSE)</f>
        <v>83431</v>
      </c>
      <c r="O33" s="14">
        <f>VLOOKUP(A33,dt!$A$2:$DC$78,15,FALSE)</f>
        <v>3770</v>
      </c>
    </row>
    <row r="34" spans="1:15" ht="20.45" customHeight="1">
      <c r="A34" s="23" t="s">
        <v>100</v>
      </c>
      <c r="B34" s="14">
        <f>VLOOKUP(A34,dt!$A$2:$DC$78,2,FALSE)</f>
        <v>18328</v>
      </c>
      <c r="C34" s="14">
        <f>VLOOKUP(A34,dt!$A$2:$DC$78,3,FALSE)</f>
        <v>2534</v>
      </c>
      <c r="D34" s="14">
        <f>VLOOKUP(A34,dt!$A$2:$DC$78,4,FALSE)</f>
        <v>1598</v>
      </c>
      <c r="E34" s="14">
        <f>VLOOKUP(A34,dt!$A$2:$DC$78,5,FALSE)</f>
        <v>9551</v>
      </c>
      <c r="F34" s="14">
        <f>VLOOKUP(A34,dt!$A$2:$DC$78,6,FALSE)</f>
        <v>1654</v>
      </c>
      <c r="G34" s="14">
        <f>VLOOKUP(A34,dt!$A$2:$DC$78,7,FALSE)</f>
        <v>2246</v>
      </c>
      <c r="H34" s="14">
        <f>VLOOKUP(A34,dt!$A$2:$DC$78,8,FALSE)</f>
        <v>15049</v>
      </c>
      <c r="I34" s="14">
        <f>VLOOKUP(A34,dt!$A$2:$DC$78,9,FALSE)</f>
        <v>1976</v>
      </c>
      <c r="J34" s="14">
        <f>VLOOKUP(A34,dt!$A$2:$DC$78,10,FALSE)</f>
        <v>82469</v>
      </c>
      <c r="K34" s="14">
        <f>VLOOKUP(A34,dt!$A$2:$DC$78,11,FALSE)</f>
        <v>20547</v>
      </c>
      <c r="L34" s="14">
        <f>VLOOKUP(A34,dt!$A$2:$DC$78,12,FALSE)</f>
        <v>103016</v>
      </c>
      <c r="M34" s="14">
        <f>VLOOKUP(A34,dt!$A$2:$DC$78,13,FALSE)</f>
        <v>1505</v>
      </c>
      <c r="N34" s="14">
        <f>VLOOKUP(A34,dt!$A$2:$DC$78,14,FALSE)</f>
        <v>136393</v>
      </c>
      <c r="O34" s="14">
        <f>VLOOKUP(A34,dt!$A$2:$DC$78,15,FALSE)</f>
        <v>4587</v>
      </c>
    </row>
    <row r="35" spans="1:15" ht="20.45" customHeight="1">
      <c r="A35" s="23" t="s">
        <v>69</v>
      </c>
      <c r="B35" s="14">
        <f>VLOOKUP(A35,dt!$A$2:$DC$78,2,FALSE)</f>
        <v>4981</v>
      </c>
      <c r="C35" s="14">
        <f>VLOOKUP(A35,dt!$A$2:$DC$78,3,FALSE)</f>
        <v>416</v>
      </c>
      <c r="D35" s="14">
        <f>VLOOKUP(A35,dt!$A$2:$DC$78,4,FALSE)</f>
        <v>733</v>
      </c>
      <c r="E35" s="14">
        <f>VLOOKUP(A35,dt!$A$2:$DC$78,5,FALSE)</f>
        <v>3847</v>
      </c>
      <c r="F35" s="14">
        <f>VLOOKUP(A35,dt!$A$2:$DC$78,6,FALSE)</f>
        <v>301</v>
      </c>
      <c r="G35" s="14">
        <f>VLOOKUP(A35,dt!$A$2:$DC$78,7,FALSE)</f>
        <v>343</v>
      </c>
      <c r="H35" s="14">
        <f>VLOOKUP(A35,dt!$A$2:$DC$78,8,FALSE)</f>
        <v>5224</v>
      </c>
      <c r="I35" s="14">
        <f>VLOOKUP(A35,dt!$A$2:$DC$78,9,FALSE)</f>
        <v>876</v>
      </c>
      <c r="J35" s="14">
        <f>VLOOKUP(A35,dt!$A$2:$DC$78,10,FALSE)</f>
        <v>38665</v>
      </c>
      <c r="K35" s="14">
        <f>VLOOKUP(A35,dt!$A$2:$DC$78,11,FALSE)</f>
        <v>8875</v>
      </c>
      <c r="L35" s="14">
        <f>VLOOKUP(A35,dt!$A$2:$DC$78,12,FALSE)</f>
        <v>47540</v>
      </c>
      <c r="M35" s="14">
        <f>VLOOKUP(A35,dt!$A$2:$DC$78,13,FALSE)</f>
        <v>743</v>
      </c>
      <c r="N35" s="14">
        <f>VLOOKUP(A35,dt!$A$2:$DC$78,14,FALSE)</f>
        <v>57745</v>
      </c>
      <c r="O35" s="14">
        <f>VLOOKUP(A35,dt!$A$2:$DC$78,15,FALSE)</f>
        <v>1417</v>
      </c>
    </row>
    <row r="36" spans="1:15" ht="20.45" customHeight="1">
      <c r="A36" s="23" t="s">
        <v>34</v>
      </c>
      <c r="B36" s="14">
        <f>VLOOKUP(A36,dt!$A$2:$DC$78,2,FALSE)</f>
        <v>393</v>
      </c>
      <c r="C36" s="14">
        <f>VLOOKUP(A36,dt!$A$2:$DC$78,3,FALSE)</f>
        <v>52</v>
      </c>
      <c r="D36" s="14">
        <f>VLOOKUP(A36,dt!$A$2:$DC$78,4,FALSE)</f>
        <v>621</v>
      </c>
      <c r="E36" s="14">
        <f>VLOOKUP(A36,dt!$A$2:$DC$78,5,FALSE)</f>
        <v>17494</v>
      </c>
      <c r="F36" s="14">
        <f>VLOOKUP(A36,dt!$A$2:$DC$78,6,FALSE)</f>
        <v>326</v>
      </c>
      <c r="G36" s="14">
        <f>VLOOKUP(A36,dt!$A$2:$DC$78,7,FALSE)</f>
        <v>465</v>
      </c>
      <c r="H36" s="14">
        <f>VLOOKUP(A36,dt!$A$2:$DC$78,8,FALSE)</f>
        <v>18906</v>
      </c>
      <c r="I36" s="14">
        <f>VLOOKUP(A36,dt!$A$2:$DC$78,9,FALSE)</f>
        <v>1802</v>
      </c>
      <c r="J36" s="14">
        <f>VLOOKUP(A36,dt!$A$2:$DC$78,10,FALSE)</f>
        <v>100026</v>
      </c>
      <c r="K36" s="14">
        <f>VLOOKUP(A36,dt!$A$2:$DC$78,11,FALSE)</f>
        <v>43770</v>
      </c>
      <c r="L36" s="14">
        <f>VLOOKUP(A36,dt!$A$2:$DC$78,12,FALSE)</f>
        <v>143796</v>
      </c>
      <c r="M36" s="14">
        <f>VLOOKUP(A36,dt!$A$2:$DC$78,13,FALSE)</f>
        <v>1802</v>
      </c>
      <c r="N36" s="14">
        <f>VLOOKUP(A36,dt!$A$2:$DC$78,14,FALSE)</f>
        <v>163095</v>
      </c>
      <c r="O36" s="14">
        <f>VLOOKUP(A36,dt!$A$2:$DC$78,15,FALSE)</f>
        <v>2631</v>
      </c>
    </row>
    <row r="37" spans="1:15" ht="20.45" customHeight="1">
      <c r="A37" s="23" t="s">
        <v>96</v>
      </c>
      <c r="B37" s="14">
        <f>VLOOKUP(A37,dt!$A$2:$DC$78,2,FALSE)</f>
        <v>1095</v>
      </c>
      <c r="C37" s="14">
        <f>VLOOKUP(A37,dt!$A$2:$DC$78,3,FALSE)</f>
        <v>181</v>
      </c>
      <c r="D37" s="14">
        <f>VLOOKUP(A37,dt!$A$2:$DC$78,4,FALSE)</f>
        <v>373</v>
      </c>
      <c r="E37" s="14">
        <f>VLOOKUP(A37,dt!$A$2:$DC$78,5,FALSE)</f>
        <v>6886</v>
      </c>
      <c r="F37" s="14">
        <f>VLOOKUP(A37,dt!$A$2:$DC$78,6,FALSE)</f>
        <v>256</v>
      </c>
      <c r="G37" s="14">
        <f>VLOOKUP(A37,dt!$A$2:$DC$78,7,FALSE)</f>
        <v>230</v>
      </c>
      <c r="H37" s="14">
        <f>VLOOKUP(A37,dt!$A$2:$DC$78,8,FALSE)</f>
        <v>7745</v>
      </c>
      <c r="I37" s="14">
        <f>VLOOKUP(A37,dt!$A$2:$DC$78,9,FALSE)</f>
        <v>588</v>
      </c>
      <c r="J37" s="14">
        <f>VLOOKUP(A37,dt!$A$2:$DC$78,10,FALSE)</f>
        <v>29853</v>
      </c>
      <c r="K37" s="14">
        <f>VLOOKUP(A37,dt!$A$2:$DC$78,11,FALSE)</f>
        <v>6099</v>
      </c>
      <c r="L37" s="14">
        <f>VLOOKUP(A37,dt!$A$2:$DC$78,12,FALSE)</f>
        <v>35952</v>
      </c>
      <c r="M37" s="14">
        <f>VLOOKUP(A37,dt!$A$2:$DC$78,13,FALSE)</f>
        <v>506</v>
      </c>
      <c r="N37" s="14">
        <f>VLOOKUP(A37,dt!$A$2:$DC$78,14,FALSE)</f>
        <v>44792</v>
      </c>
      <c r="O37" s="14">
        <f>VLOOKUP(A37,dt!$A$2:$DC$78,15,FALSE)</f>
        <v>894</v>
      </c>
    </row>
    <row r="38" spans="1:15" ht="20.45" customHeight="1">
      <c r="A38" s="21" t="s">
        <v>12</v>
      </c>
      <c r="B38" s="18">
        <f>SUM(B39:B50)</f>
        <v>79270</v>
      </c>
      <c r="C38" s="18">
        <f t="shared" ref="C38:O38" si="8">SUM(C39:C50)</f>
        <v>8757</v>
      </c>
      <c r="D38" s="18">
        <f t="shared" si="8"/>
        <v>12137</v>
      </c>
      <c r="E38" s="18">
        <f t="shared" si="8"/>
        <v>113984</v>
      </c>
      <c r="F38" s="18">
        <f t="shared" si="8"/>
        <v>19113</v>
      </c>
      <c r="G38" s="18">
        <f t="shared" si="8"/>
        <v>18212</v>
      </c>
      <c r="H38" s="18">
        <f t="shared" si="8"/>
        <v>163446</v>
      </c>
      <c r="I38" s="18">
        <f t="shared" si="8"/>
        <v>19828</v>
      </c>
      <c r="J38" s="18">
        <f t="shared" si="8"/>
        <v>767806</v>
      </c>
      <c r="K38" s="18">
        <f t="shared" si="8"/>
        <v>220588</v>
      </c>
      <c r="L38" s="18">
        <f t="shared" si="8"/>
        <v>988394</v>
      </c>
      <c r="M38" s="18">
        <f t="shared" si="8"/>
        <v>19655</v>
      </c>
      <c r="N38" s="18">
        <f t="shared" si="8"/>
        <v>1231110</v>
      </c>
      <c r="O38" s="18">
        <f t="shared" si="8"/>
        <v>33262</v>
      </c>
    </row>
    <row r="39" spans="1:15" ht="20.45" customHeight="1">
      <c r="A39" s="23" t="s">
        <v>50</v>
      </c>
      <c r="B39" s="14">
        <f>VLOOKUP(A39,dt!$A$2:$DC$78,2,FALSE)</f>
        <v>2890</v>
      </c>
      <c r="C39" s="14">
        <f>VLOOKUP(A39,dt!$A$2:$DC$78,3,FALSE)</f>
        <v>259</v>
      </c>
      <c r="D39" s="14">
        <f>VLOOKUP(A39,dt!$A$2:$DC$78,4,FALSE)</f>
        <v>440</v>
      </c>
      <c r="E39" s="14">
        <f>VLOOKUP(A39,dt!$A$2:$DC$78,5,FALSE)</f>
        <v>2890</v>
      </c>
      <c r="F39" s="14">
        <f>VLOOKUP(A39,dt!$A$2:$DC$78,6,FALSE)</f>
        <v>285</v>
      </c>
      <c r="G39" s="14">
        <f>VLOOKUP(A39,dt!$A$2:$DC$78,7,FALSE)</f>
        <v>423</v>
      </c>
      <c r="H39" s="14">
        <f>VLOOKUP(A39,dt!$A$2:$DC$78,8,FALSE)</f>
        <v>4038</v>
      </c>
      <c r="I39" s="14">
        <f>VLOOKUP(A39,dt!$A$2:$DC$78,9,FALSE)</f>
        <v>586</v>
      </c>
      <c r="J39" s="14">
        <f>VLOOKUP(A39,dt!$A$2:$DC$78,10,FALSE)</f>
        <v>14191</v>
      </c>
      <c r="K39" s="14">
        <f>VLOOKUP(A39,dt!$A$2:$DC$78,11,FALSE)</f>
        <v>3975</v>
      </c>
      <c r="L39" s="14">
        <f>VLOOKUP(A39,dt!$A$2:$DC$78,12,FALSE)</f>
        <v>18166</v>
      </c>
      <c r="M39" s="14">
        <f>VLOOKUP(A39,dt!$A$2:$DC$78,13,FALSE)</f>
        <v>716</v>
      </c>
      <c r="N39" s="14">
        <f>VLOOKUP(A39,dt!$A$2:$DC$78,14,FALSE)</f>
        <v>25094</v>
      </c>
      <c r="O39" s="14">
        <f>VLOOKUP(A39,dt!$A$2:$DC$78,15,FALSE)</f>
        <v>1069</v>
      </c>
    </row>
    <row r="40" spans="1:15" ht="20.45" customHeight="1">
      <c r="A40" s="23" t="s">
        <v>94</v>
      </c>
      <c r="B40" s="14">
        <f>VLOOKUP(A40,dt!$A$2:$DC$78,2,FALSE)</f>
        <v>3851</v>
      </c>
      <c r="C40" s="14">
        <f>VLOOKUP(A40,dt!$A$2:$DC$78,3,FALSE)</f>
        <v>317</v>
      </c>
      <c r="D40" s="14">
        <f>VLOOKUP(A40,dt!$A$2:$DC$78,4,FALSE)</f>
        <v>496</v>
      </c>
      <c r="E40" s="14">
        <f>VLOOKUP(A40,dt!$A$2:$DC$78,5,FALSE)</f>
        <v>4642</v>
      </c>
      <c r="F40" s="14">
        <f>VLOOKUP(A40,dt!$A$2:$DC$78,6,FALSE)</f>
        <v>405</v>
      </c>
      <c r="G40" s="14">
        <f>VLOOKUP(A40,dt!$A$2:$DC$78,7,FALSE)</f>
        <v>711</v>
      </c>
      <c r="H40" s="14">
        <f>VLOOKUP(A40,dt!$A$2:$DC$78,8,FALSE)</f>
        <v>6254</v>
      </c>
      <c r="I40" s="14">
        <f>VLOOKUP(A40,dt!$A$2:$DC$78,9,FALSE)</f>
        <v>992</v>
      </c>
      <c r="J40" s="14">
        <f>VLOOKUP(A40,dt!$A$2:$DC$78,10,FALSE)</f>
        <v>29963</v>
      </c>
      <c r="K40" s="14">
        <f>VLOOKUP(A40,dt!$A$2:$DC$78,11,FALSE)</f>
        <v>7021</v>
      </c>
      <c r="L40" s="14">
        <f>VLOOKUP(A40,dt!$A$2:$DC$78,12,FALSE)</f>
        <v>36984</v>
      </c>
      <c r="M40" s="14">
        <f>VLOOKUP(A40,dt!$A$2:$DC$78,13,FALSE)</f>
        <v>1085</v>
      </c>
      <c r="N40" s="14">
        <f>VLOOKUP(A40,dt!$A$2:$DC$78,14,FALSE)</f>
        <v>47089</v>
      </c>
      <c r="O40" s="14">
        <f>VLOOKUP(A40,dt!$A$2:$DC$78,15,FALSE)</f>
        <v>1521</v>
      </c>
    </row>
    <row r="41" spans="1:15" ht="20.45" customHeight="1">
      <c r="A41" s="23" t="s">
        <v>29</v>
      </c>
      <c r="B41" s="14">
        <f>VLOOKUP(A41,dt!$A$2:$DC$78,2,FALSE)</f>
        <v>3431</v>
      </c>
      <c r="C41" s="14">
        <f>VLOOKUP(A41,dt!$A$2:$DC$78,3,FALSE)</f>
        <v>366</v>
      </c>
      <c r="D41" s="14">
        <f>VLOOKUP(A41,dt!$A$2:$DC$78,4,FALSE)</f>
        <v>788</v>
      </c>
      <c r="E41" s="14">
        <f>VLOOKUP(A41,dt!$A$2:$DC$78,5,FALSE)</f>
        <v>14894</v>
      </c>
      <c r="F41" s="14">
        <f>VLOOKUP(A41,dt!$A$2:$DC$78,6,FALSE)</f>
        <v>1218</v>
      </c>
      <c r="G41" s="14">
        <f>VLOOKUP(A41,dt!$A$2:$DC$78,7,FALSE)</f>
        <v>1690</v>
      </c>
      <c r="H41" s="14">
        <f>VLOOKUP(A41,dt!$A$2:$DC$78,8,FALSE)</f>
        <v>18590</v>
      </c>
      <c r="I41" s="14">
        <f>VLOOKUP(A41,dt!$A$2:$DC$78,9,FALSE)</f>
        <v>2574</v>
      </c>
      <c r="J41" s="14">
        <f>VLOOKUP(A41,dt!$A$2:$DC$78,10,FALSE)</f>
        <v>84051</v>
      </c>
      <c r="K41" s="14">
        <f>VLOOKUP(A41,dt!$A$2:$DC$78,11,FALSE)</f>
        <v>27296</v>
      </c>
      <c r="L41" s="14">
        <f>VLOOKUP(A41,dt!$A$2:$DC$78,12,FALSE)</f>
        <v>111347</v>
      </c>
      <c r="M41" s="14">
        <f>VLOOKUP(A41,dt!$A$2:$DC$78,13,FALSE)</f>
        <v>3159</v>
      </c>
      <c r="N41" s="14">
        <f>VLOOKUP(A41,dt!$A$2:$DC$78,14,FALSE)</f>
        <v>133368</v>
      </c>
      <c r="O41" s="14">
        <f>VLOOKUP(A41,dt!$A$2:$DC$78,15,FALSE)</f>
        <v>3919</v>
      </c>
    </row>
    <row r="42" spans="1:15" ht="20.45" customHeight="1">
      <c r="A42" s="23" t="s">
        <v>97</v>
      </c>
      <c r="B42" s="14">
        <f>VLOOKUP(A42,dt!$A$2:$DC$78,2,FALSE)</f>
        <v>10156</v>
      </c>
      <c r="C42" s="14">
        <f>VLOOKUP(A42,dt!$A$2:$DC$78,3,FALSE)</f>
        <v>1087</v>
      </c>
      <c r="D42" s="14">
        <f>VLOOKUP(A42,dt!$A$2:$DC$78,4,FALSE)</f>
        <v>1690</v>
      </c>
      <c r="E42" s="14">
        <f>VLOOKUP(A42,dt!$A$2:$DC$78,5,FALSE)</f>
        <v>17530</v>
      </c>
      <c r="F42" s="14">
        <f>VLOOKUP(A42,dt!$A$2:$DC$78,6,FALSE)</f>
        <v>6323</v>
      </c>
      <c r="G42" s="14">
        <f>VLOOKUP(A42,dt!$A$2:$DC$78,7,FALSE)</f>
        <v>1791</v>
      </c>
      <c r="H42" s="14">
        <f>VLOOKUP(A42,dt!$A$2:$DC$78,8,FALSE)</f>
        <v>27334</v>
      </c>
      <c r="I42" s="14">
        <f>VLOOKUP(A42,dt!$A$2:$DC$78,9,FALSE)</f>
        <v>1948</v>
      </c>
      <c r="J42" s="14">
        <f>VLOOKUP(A42,dt!$A$2:$DC$78,10,FALSE)</f>
        <v>134797</v>
      </c>
      <c r="K42" s="14">
        <f>VLOOKUP(A42,dt!$A$2:$DC$78,11,FALSE)</f>
        <v>28144</v>
      </c>
      <c r="L42" s="14">
        <f>VLOOKUP(A42,dt!$A$2:$DC$78,12,FALSE)</f>
        <v>162941</v>
      </c>
      <c r="M42" s="14">
        <f>VLOOKUP(A42,dt!$A$2:$DC$78,13,FALSE)</f>
        <v>2266</v>
      </c>
      <c r="N42" s="14">
        <f>VLOOKUP(A42,dt!$A$2:$DC$78,14,FALSE)</f>
        <v>200431</v>
      </c>
      <c r="O42" s="14">
        <f>VLOOKUP(A42,dt!$A$2:$DC$78,15,FALSE)</f>
        <v>3501</v>
      </c>
    </row>
    <row r="43" spans="1:15" ht="20.45" customHeight="1">
      <c r="A43" s="23" t="s">
        <v>78</v>
      </c>
      <c r="B43" s="14">
        <f>VLOOKUP(A43,dt!$A$2:$DC$78,2,FALSE)</f>
        <v>5144</v>
      </c>
      <c r="C43" s="14">
        <f>VLOOKUP(A43,dt!$A$2:$DC$78,3,FALSE)</f>
        <v>417</v>
      </c>
      <c r="D43" s="14">
        <f>VLOOKUP(A43,dt!$A$2:$DC$78,4,FALSE)</f>
        <v>604</v>
      </c>
      <c r="E43" s="14">
        <f>VLOOKUP(A43,dt!$A$2:$DC$78,5,FALSE)</f>
        <v>5169</v>
      </c>
      <c r="F43" s="14">
        <f>VLOOKUP(A43,dt!$A$2:$DC$78,6,FALSE)</f>
        <v>287</v>
      </c>
      <c r="G43" s="14">
        <f>VLOOKUP(A43,dt!$A$2:$DC$78,7,FALSE)</f>
        <v>492</v>
      </c>
      <c r="H43" s="14">
        <f>VLOOKUP(A43,dt!$A$2:$DC$78,8,FALSE)</f>
        <v>6552</v>
      </c>
      <c r="I43" s="14">
        <f>VLOOKUP(A43,dt!$A$2:$DC$78,9,FALSE)</f>
        <v>553</v>
      </c>
      <c r="J43" s="14">
        <f>VLOOKUP(A43,dt!$A$2:$DC$78,10,FALSE)</f>
        <v>54149</v>
      </c>
      <c r="K43" s="14">
        <f>VLOOKUP(A43,dt!$A$2:$DC$78,11,FALSE)</f>
        <v>9207</v>
      </c>
      <c r="L43" s="14">
        <f>VLOOKUP(A43,dt!$A$2:$DC$78,12,FALSE)</f>
        <v>63356</v>
      </c>
      <c r="M43" s="14">
        <f>VLOOKUP(A43,dt!$A$2:$DC$78,13,FALSE)</f>
        <v>735</v>
      </c>
      <c r="N43" s="14">
        <f>VLOOKUP(A43,dt!$A$2:$DC$78,14,FALSE)</f>
        <v>75052</v>
      </c>
      <c r="O43" s="14">
        <f>VLOOKUP(A43,dt!$A$2:$DC$78,15,FALSE)</f>
        <v>1166</v>
      </c>
    </row>
    <row r="44" spans="1:15" ht="20.45" customHeight="1">
      <c r="A44" s="23" t="s">
        <v>93</v>
      </c>
      <c r="B44" s="14">
        <f>VLOOKUP(A44,dt!$A$2:$DC$78,2,FALSE)</f>
        <v>3481</v>
      </c>
      <c r="C44" s="14">
        <f>VLOOKUP(A44,dt!$A$2:$DC$78,3,FALSE)</f>
        <v>414</v>
      </c>
      <c r="D44" s="14">
        <f>VLOOKUP(A44,dt!$A$2:$DC$78,4,FALSE)</f>
        <v>547</v>
      </c>
      <c r="E44" s="14">
        <f>VLOOKUP(A44,dt!$A$2:$DC$78,5,FALSE)</f>
        <v>10250</v>
      </c>
      <c r="F44" s="14">
        <f>VLOOKUP(A44,dt!$A$2:$DC$78,6,FALSE)</f>
        <v>668</v>
      </c>
      <c r="G44" s="14">
        <f>VLOOKUP(A44,dt!$A$2:$DC$78,7,FALSE)</f>
        <v>694</v>
      </c>
      <c r="H44" s="14">
        <f>VLOOKUP(A44,dt!$A$2:$DC$78,8,FALSE)</f>
        <v>12159</v>
      </c>
      <c r="I44" s="14">
        <f>VLOOKUP(A44,dt!$A$2:$DC$78,9,FALSE)</f>
        <v>572</v>
      </c>
      <c r="J44" s="14">
        <f>VLOOKUP(A44,dt!$A$2:$DC$78,10,FALSE)</f>
        <v>72927</v>
      </c>
      <c r="K44" s="14">
        <f>VLOOKUP(A44,dt!$A$2:$DC$78,11,FALSE)</f>
        <v>34108</v>
      </c>
      <c r="L44" s="14">
        <f>VLOOKUP(A44,dt!$A$2:$DC$78,12,FALSE)</f>
        <v>107035</v>
      </c>
      <c r="M44" s="14">
        <f>VLOOKUP(A44,dt!$A$2:$DC$78,13,FALSE)</f>
        <v>775</v>
      </c>
      <c r="N44" s="14">
        <f>VLOOKUP(A44,dt!$A$2:$DC$78,14,FALSE)</f>
        <v>122675</v>
      </c>
      <c r="O44" s="14">
        <f>VLOOKUP(A44,dt!$A$2:$DC$78,15,FALSE)</f>
        <v>1300</v>
      </c>
    </row>
    <row r="45" spans="1:15" ht="20.45" customHeight="1">
      <c r="A45" s="23" t="s">
        <v>66</v>
      </c>
      <c r="B45" s="14">
        <f>VLOOKUP(A45,dt!$A$2:$DC$78,2,FALSE)</f>
        <v>8953</v>
      </c>
      <c r="C45" s="14">
        <f>VLOOKUP(A45,dt!$A$2:$DC$78,3,FALSE)</f>
        <v>587</v>
      </c>
      <c r="D45" s="14">
        <f>VLOOKUP(A45,dt!$A$2:$DC$78,4,FALSE)</f>
        <v>1133</v>
      </c>
      <c r="E45" s="14">
        <f>VLOOKUP(A45,dt!$A$2:$DC$78,5,FALSE)</f>
        <v>7767</v>
      </c>
      <c r="F45" s="14">
        <f>VLOOKUP(A45,dt!$A$2:$DC$78,6,FALSE)</f>
        <v>1666</v>
      </c>
      <c r="G45" s="14">
        <f>VLOOKUP(A45,dt!$A$2:$DC$78,7,FALSE)</f>
        <v>1263</v>
      </c>
      <c r="H45" s="14">
        <f>VLOOKUP(A45,dt!$A$2:$DC$78,8,FALSE)</f>
        <v>11829</v>
      </c>
      <c r="I45" s="14">
        <f>VLOOKUP(A45,dt!$A$2:$DC$78,9,FALSE)</f>
        <v>1737</v>
      </c>
      <c r="J45" s="14">
        <f>VLOOKUP(A45,dt!$A$2:$DC$78,10,FALSE)</f>
        <v>99681</v>
      </c>
      <c r="K45" s="14">
        <f>VLOOKUP(A45,dt!$A$2:$DC$78,11,FALSE)</f>
        <v>14439</v>
      </c>
      <c r="L45" s="14">
        <f>VLOOKUP(A45,dt!$A$2:$DC$78,12,FALSE)</f>
        <v>114120</v>
      </c>
      <c r="M45" s="14">
        <f>VLOOKUP(A45,dt!$A$2:$DC$78,13,FALSE)</f>
        <v>1791</v>
      </c>
      <c r="N45" s="14">
        <f>VLOOKUP(A45,dt!$A$2:$DC$78,14,FALSE)</f>
        <v>134902</v>
      </c>
      <c r="O45" s="14">
        <f>VLOOKUP(A45,dt!$A$2:$DC$78,15,FALSE)</f>
        <v>2867</v>
      </c>
    </row>
    <row r="46" spans="1:15" ht="20.45" customHeight="1">
      <c r="A46" s="23" t="s">
        <v>71</v>
      </c>
      <c r="B46" s="14">
        <f>VLOOKUP(A46,dt!$A$2:$DC$78,2,FALSE)</f>
        <v>8387</v>
      </c>
      <c r="C46" s="14">
        <f>VLOOKUP(A46,dt!$A$2:$DC$78,3,FALSE)</f>
        <v>743</v>
      </c>
      <c r="D46" s="14">
        <f>VLOOKUP(A46,dt!$A$2:$DC$78,4,FALSE)</f>
        <v>1346</v>
      </c>
      <c r="E46" s="14">
        <f>VLOOKUP(A46,dt!$A$2:$DC$78,5,FALSE)</f>
        <v>15223</v>
      </c>
      <c r="F46" s="14">
        <f>VLOOKUP(A46,dt!$A$2:$DC$78,6,FALSE)</f>
        <v>1071</v>
      </c>
      <c r="G46" s="14">
        <f>VLOOKUP(A46,dt!$A$2:$DC$78,7,FALSE)</f>
        <v>1482</v>
      </c>
      <c r="H46" s="14">
        <f>VLOOKUP(A46,dt!$A$2:$DC$78,8,FALSE)</f>
        <v>19122</v>
      </c>
      <c r="I46" s="14">
        <f>VLOOKUP(A46,dt!$A$2:$DC$78,9,FALSE)</f>
        <v>3096</v>
      </c>
      <c r="J46" s="14">
        <f>VLOOKUP(A46,dt!$A$2:$DC$78,10,FALSE)</f>
        <v>84126</v>
      </c>
      <c r="K46" s="14">
        <f>VLOOKUP(A46,dt!$A$2:$DC$78,11,FALSE)</f>
        <v>21772</v>
      </c>
      <c r="L46" s="14">
        <f>VLOOKUP(A46,dt!$A$2:$DC$78,12,FALSE)</f>
        <v>105898</v>
      </c>
      <c r="M46" s="14">
        <f>VLOOKUP(A46,dt!$A$2:$DC$78,13,FALSE)</f>
        <v>2495</v>
      </c>
      <c r="N46" s="14">
        <f>VLOOKUP(A46,dt!$A$2:$DC$78,14,FALSE)</f>
        <v>133407</v>
      </c>
      <c r="O46" s="14">
        <f>VLOOKUP(A46,dt!$A$2:$DC$78,15,FALSE)</f>
        <v>4350</v>
      </c>
    </row>
    <row r="47" spans="1:15" ht="20.45" customHeight="1">
      <c r="A47" s="23" t="s">
        <v>27</v>
      </c>
      <c r="B47" s="14">
        <f>VLOOKUP(A47,dt!$A$2:$DC$78,2,FALSE)</f>
        <v>8408</v>
      </c>
      <c r="C47" s="14">
        <f>VLOOKUP(A47,dt!$A$2:$DC$78,3,FALSE)</f>
        <v>1093</v>
      </c>
      <c r="D47" s="14">
        <f>VLOOKUP(A47,dt!$A$2:$DC$78,4,FALSE)</f>
        <v>823</v>
      </c>
      <c r="E47" s="14">
        <f>VLOOKUP(A47,dt!$A$2:$DC$78,5,FALSE)</f>
        <v>7596</v>
      </c>
      <c r="F47" s="14">
        <f>VLOOKUP(A47,dt!$A$2:$DC$78,6,FALSE)</f>
        <v>1043</v>
      </c>
      <c r="G47" s="14">
        <f>VLOOKUP(A47,dt!$A$2:$DC$78,7,FALSE)</f>
        <v>1478</v>
      </c>
      <c r="H47" s="14">
        <f>VLOOKUP(A47,dt!$A$2:$DC$78,8,FALSE)</f>
        <v>10940</v>
      </c>
      <c r="I47" s="14">
        <f>VLOOKUP(A47,dt!$A$2:$DC$78,9,FALSE)</f>
        <v>2301</v>
      </c>
      <c r="J47" s="14">
        <f>VLOOKUP(A47,dt!$A$2:$DC$78,10,FALSE)</f>
        <v>57672</v>
      </c>
      <c r="K47" s="14">
        <f>VLOOKUP(A47,dt!$A$2:$DC$78,11,FALSE)</f>
        <v>20122</v>
      </c>
      <c r="L47" s="14">
        <f>VLOOKUP(A47,dt!$A$2:$DC$78,12,FALSE)</f>
        <v>77794</v>
      </c>
      <c r="M47" s="14">
        <f>VLOOKUP(A47,dt!$A$2:$DC$78,13,FALSE)</f>
        <v>2052</v>
      </c>
      <c r="N47" s="14">
        <f>VLOOKUP(A47,dt!$A$2:$DC$78,14,FALSE)</f>
        <v>97142</v>
      </c>
      <c r="O47" s="14">
        <f>VLOOKUP(A47,dt!$A$2:$DC$78,15,FALSE)</f>
        <v>3866</v>
      </c>
    </row>
    <row r="48" spans="1:15" ht="20.45" customHeight="1">
      <c r="A48" s="23" t="s">
        <v>80</v>
      </c>
      <c r="B48" s="14">
        <f>VLOOKUP(A48,dt!$A$2:$DC$78,2,FALSE)</f>
        <v>9692</v>
      </c>
      <c r="C48" s="14">
        <f>VLOOKUP(A48,dt!$A$2:$DC$78,3,FALSE)</f>
        <v>1445</v>
      </c>
      <c r="D48" s="14">
        <f>VLOOKUP(A48,dt!$A$2:$DC$78,4,FALSE)</f>
        <v>1704</v>
      </c>
      <c r="E48" s="14">
        <f>VLOOKUP(A48,dt!$A$2:$DC$78,5,FALSE)</f>
        <v>8992</v>
      </c>
      <c r="F48" s="14">
        <f>VLOOKUP(A48,dt!$A$2:$DC$78,6,FALSE)</f>
        <v>4185</v>
      </c>
      <c r="G48" s="14">
        <f>VLOOKUP(A48,dt!$A$2:$DC$78,7,FALSE)</f>
        <v>4737</v>
      </c>
      <c r="H48" s="14">
        <f>VLOOKUP(A48,dt!$A$2:$DC$78,8,FALSE)</f>
        <v>19618</v>
      </c>
      <c r="I48" s="14">
        <f>VLOOKUP(A48,dt!$A$2:$DC$78,9,FALSE)</f>
        <v>2261</v>
      </c>
      <c r="J48" s="14">
        <f>VLOOKUP(A48,dt!$A$2:$DC$78,10,FALSE)</f>
        <v>56445</v>
      </c>
      <c r="K48" s="14">
        <f>VLOOKUP(A48,dt!$A$2:$DC$78,11,FALSE)</f>
        <v>17312</v>
      </c>
      <c r="L48" s="14">
        <f>VLOOKUP(A48,dt!$A$2:$DC$78,12,FALSE)</f>
        <v>73757</v>
      </c>
      <c r="M48" s="14">
        <f>VLOOKUP(A48,dt!$A$2:$DC$78,13,FALSE)</f>
        <v>1945</v>
      </c>
      <c r="N48" s="14">
        <f>VLOOKUP(A48,dt!$A$2:$DC$78,14,FALSE)</f>
        <v>103067</v>
      </c>
      <c r="O48" s="14">
        <f>VLOOKUP(A48,dt!$A$2:$DC$78,15,FALSE)</f>
        <v>4108</v>
      </c>
    </row>
    <row r="49" spans="1:15" ht="20.45" customHeight="1">
      <c r="A49" s="23" t="s">
        <v>43</v>
      </c>
      <c r="B49" s="14">
        <f>VLOOKUP(A49,dt!$A$2:$DC$78,2,FALSE)</f>
        <v>9092</v>
      </c>
      <c r="C49" s="14">
        <f>VLOOKUP(A49,dt!$A$2:$DC$78,3,FALSE)</f>
        <v>1212</v>
      </c>
      <c r="D49" s="14">
        <f>VLOOKUP(A49,dt!$A$2:$DC$78,4,FALSE)</f>
        <v>2040</v>
      </c>
      <c r="E49" s="14">
        <f>VLOOKUP(A49,dt!$A$2:$DC$78,5,FALSE)</f>
        <v>15928</v>
      </c>
      <c r="F49" s="14">
        <f>VLOOKUP(A49,dt!$A$2:$DC$78,6,FALSE)</f>
        <v>1200</v>
      </c>
      <c r="G49" s="14">
        <f>VLOOKUP(A49,dt!$A$2:$DC$78,7,FALSE)</f>
        <v>2491</v>
      </c>
      <c r="H49" s="14">
        <f>VLOOKUP(A49,dt!$A$2:$DC$78,8,FALSE)</f>
        <v>21659</v>
      </c>
      <c r="I49" s="14">
        <f>VLOOKUP(A49,dt!$A$2:$DC$78,9,FALSE)</f>
        <v>2252</v>
      </c>
      <c r="J49" s="14">
        <f>VLOOKUP(A49,dt!$A$2:$DC$78,10,FALSE)</f>
        <v>56179</v>
      </c>
      <c r="K49" s="14">
        <f>VLOOKUP(A49,dt!$A$2:$DC$78,11,FALSE)</f>
        <v>30511</v>
      </c>
      <c r="L49" s="14">
        <f>VLOOKUP(A49,dt!$A$2:$DC$78,12,FALSE)</f>
        <v>86690</v>
      </c>
      <c r="M49" s="14">
        <f>VLOOKUP(A49,dt!$A$2:$DC$78,13,FALSE)</f>
        <v>1811</v>
      </c>
      <c r="N49" s="14">
        <f>VLOOKUP(A49,dt!$A$2:$DC$78,14,FALSE)</f>
        <v>117441</v>
      </c>
      <c r="O49" s="14">
        <f>VLOOKUP(A49,dt!$A$2:$DC$78,15,FALSE)</f>
        <v>3776</v>
      </c>
    </row>
    <row r="50" spans="1:15" ht="20.45" customHeight="1">
      <c r="A50" s="23" t="s">
        <v>67</v>
      </c>
      <c r="B50" s="14">
        <f>VLOOKUP(A50,dt!$A$2:$DC$78,2,FALSE)</f>
        <v>5785</v>
      </c>
      <c r="C50" s="14">
        <f>VLOOKUP(A50,dt!$A$2:$DC$78,3,FALSE)</f>
        <v>817</v>
      </c>
      <c r="D50" s="14">
        <f>VLOOKUP(A50,dt!$A$2:$DC$78,4,FALSE)</f>
        <v>526</v>
      </c>
      <c r="E50" s="14">
        <f>VLOOKUP(A50,dt!$A$2:$DC$78,5,FALSE)</f>
        <v>3103</v>
      </c>
      <c r="F50" s="14">
        <f>VLOOKUP(A50,dt!$A$2:$DC$78,6,FALSE)</f>
        <v>762</v>
      </c>
      <c r="G50" s="14">
        <f>VLOOKUP(A50,dt!$A$2:$DC$78,7,FALSE)</f>
        <v>960</v>
      </c>
      <c r="H50" s="14">
        <f>VLOOKUP(A50,dt!$A$2:$DC$78,8,FALSE)</f>
        <v>5351</v>
      </c>
      <c r="I50" s="14">
        <f>VLOOKUP(A50,dt!$A$2:$DC$78,9,FALSE)</f>
        <v>956</v>
      </c>
      <c r="J50" s="14">
        <f>VLOOKUP(A50,dt!$A$2:$DC$78,10,FALSE)</f>
        <v>23625</v>
      </c>
      <c r="K50" s="14">
        <f>VLOOKUP(A50,dt!$A$2:$DC$78,11,FALSE)</f>
        <v>6681</v>
      </c>
      <c r="L50" s="14">
        <f>VLOOKUP(A50,dt!$A$2:$DC$78,12,FALSE)</f>
        <v>30306</v>
      </c>
      <c r="M50" s="14">
        <f>VLOOKUP(A50,dt!$A$2:$DC$78,13,FALSE)</f>
        <v>825</v>
      </c>
      <c r="N50" s="14">
        <f>VLOOKUP(A50,dt!$A$2:$DC$78,14,FALSE)</f>
        <v>41442</v>
      </c>
      <c r="O50" s="14">
        <f>VLOOKUP(A50,dt!$A$2:$DC$78,15,FALSE)</f>
        <v>1819</v>
      </c>
    </row>
    <row r="51" spans="1:15" ht="20.45" customHeight="1">
      <c r="A51" s="21" t="s">
        <v>13</v>
      </c>
      <c r="B51" s="18">
        <f>SUM(B52:B59)</f>
        <v>139600</v>
      </c>
      <c r="C51" s="18">
        <f t="shared" ref="C51:O51" si="9">SUM(C52:C59)</f>
        <v>25906</v>
      </c>
      <c r="D51" s="18">
        <f t="shared" si="9"/>
        <v>9546</v>
      </c>
      <c r="E51" s="18">
        <f t="shared" si="9"/>
        <v>81814</v>
      </c>
      <c r="F51" s="18">
        <f t="shared" si="9"/>
        <v>8096</v>
      </c>
      <c r="G51" s="18">
        <f t="shared" si="9"/>
        <v>13901</v>
      </c>
      <c r="H51" s="18">
        <f t="shared" si="9"/>
        <v>113357</v>
      </c>
      <c r="I51" s="18">
        <f t="shared" si="9"/>
        <v>11185</v>
      </c>
      <c r="J51" s="18">
        <f t="shared" si="9"/>
        <v>436345</v>
      </c>
      <c r="K51" s="18">
        <f t="shared" si="9"/>
        <v>121275</v>
      </c>
      <c r="L51" s="18">
        <f t="shared" si="9"/>
        <v>557620</v>
      </c>
      <c r="M51" s="18">
        <f t="shared" si="9"/>
        <v>13040</v>
      </c>
      <c r="N51" s="18">
        <f t="shared" si="9"/>
        <v>810577</v>
      </c>
      <c r="O51" s="18">
        <f t="shared" si="9"/>
        <v>38083</v>
      </c>
    </row>
    <row r="52" spans="1:15" ht="20.45" customHeight="1">
      <c r="A52" s="23" t="s">
        <v>37</v>
      </c>
      <c r="B52" s="14">
        <f>VLOOKUP(A52,dt!$A$2:$DC$78,2,FALSE)</f>
        <v>61254</v>
      </c>
      <c r="C52" s="14">
        <f>VLOOKUP(A52,dt!$A$2:$DC$78,3,FALSE)</f>
        <v>10367</v>
      </c>
      <c r="D52" s="14">
        <f>VLOOKUP(A52,dt!$A$2:$DC$78,4,FALSE)</f>
        <v>3369</v>
      </c>
      <c r="E52" s="14">
        <f>VLOOKUP(A52,dt!$A$2:$DC$78,5,FALSE)</f>
        <v>26193</v>
      </c>
      <c r="F52" s="14">
        <f>VLOOKUP(A52,dt!$A$2:$DC$78,6,FALSE)</f>
        <v>610</v>
      </c>
      <c r="G52" s="14">
        <f>VLOOKUP(A52,dt!$A$2:$DC$78,7,FALSE)</f>
        <v>888</v>
      </c>
      <c r="H52" s="14">
        <f>VLOOKUP(A52,dt!$A$2:$DC$78,8,FALSE)</f>
        <v>31060</v>
      </c>
      <c r="I52" s="14">
        <f>VLOOKUP(A52,dt!$A$2:$DC$78,9,FALSE)</f>
        <v>2939</v>
      </c>
      <c r="J52" s="14">
        <f>VLOOKUP(A52,dt!$A$2:$DC$78,10,FALSE)</f>
        <v>157128</v>
      </c>
      <c r="K52" s="14">
        <f>VLOOKUP(A52,dt!$A$2:$DC$78,11,FALSE)</f>
        <v>41380</v>
      </c>
      <c r="L52" s="14">
        <f>VLOOKUP(A52,dt!$A$2:$DC$78,12,FALSE)</f>
        <v>198508</v>
      </c>
      <c r="M52" s="14">
        <f>VLOOKUP(A52,dt!$A$2:$DC$78,13,FALSE)</f>
        <v>5278</v>
      </c>
      <c r="N52" s="14">
        <f>VLOOKUP(A52,dt!$A$2:$DC$78,14,FALSE)</f>
        <v>290822</v>
      </c>
      <c r="O52" s="14">
        <f>VLOOKUP(A52,dt!$A$2:$DC$78,15,FALSE)</f>
        <v>13700</v>
      </c>
    </row>
    <row r="53" spans="1:15" ht="20.45" customHeight="1">
      <c r="A53" s="23" t="s">
        <v>77</v>
      </c>
      <c r="B53" s="14">
        <f>VLOOKUP(A53,dt!$A$2:$DC$78,2,FALSE)</f>
        <v>5276</v>
      </c>
      <c r="C53" s="14">
        <f>VLOOKUP(A53,dt!$A$2:$DC$78,3,FALSE)</f>
        <v>2129</v>
      </c>
      <c r="D53" s="14">
        <f>VLOOKUP(A53,dt!$A$2:$DC$78,4,FALSE)</f>
        <v>393</v>
      </c>
      <c r="E53" s="14">
        <f>VLOOKUP(A53,dt!$A$2:$DC$78,5,FALSE)</f>
        <v>15370</v>
      </c>
      <c r="F53" s="14">
        <f>VLOOKUP(A53,dt!$A$2:$DC$78,6,FALSE)</f>
        <v>4383</v>
      </c>
      <c r="G53" s="14">
        <f>VLOOKUP(A53,dt!$A$2:$DC$78,7,FALSE)</f>
        <v>4211</v>
      </c>
      <c r="H53" s="14">
        <f>VLOOKUP(A53,dt!$A$2:$DC$78,8,FALSE)</f>
        <v>24357</v>
      </c>
      <c r="I53" s="14">
        <f>VLOOKUP(A53,dt!$A$2:$DC$78,9,FALSE)</f>
        <v>262</v>
      </c>
      <c r="J53" s="14">
        <f>VLOOKUP(A53,dt!$A$2:$DC$78,10,FALSE)</f>
        <v>39017</v>
      </c>
      <c r="K53" s="14">
        <f>VLOOKUP(A53,dt!$A$2:$DC$78,11,FALSE)</f>
        <v>32262</v>
      </c>
      <c r="L53" s="14">
        <f>VLOOKUP(A53,dt!$A$2:$DC$78,12,FALSE)</f>
        <v>71279</v>
      </c>
      <c r="M53" s="14">
        <f>VLOOKUP(A53,dt!$A$2:$DC$78,13,FALSE)</f>
        <v>327</v>
      </c>
      <c r="N53" s="14">
        <f>VLOOKUP(A53,dt!$A$2:$DC$78,14,FALSE)</f>
        <v>100912</v>
      </c>
      <c r="O53" s="14">
        <f>VLOOKUP(A53,dt!$A$2:$DC$78,15,FALSE)</f>
        <v>2470</v>
      </c>
    </row>
    <row r="54" spans="1:15" ht="20.45" customHeight="1">
      <c r="A54" s="23" t="s">
        <v>76</v>
      </c>
      <c r="B54" s="14">
        <f>VLOOKUP(A54,dt!$A$2:$DC$78,2,FALSE)</f>
        <v>4232</v>
      </c>
      <c r="C54" s="14">
        <f>VLOOKUP(A54,dt!$A$2:$DC$78,3,FALSE)</f>
        <v>542</v>
      </c>
      <c r="D54" s="14">
        <f>VLOOKUP(A54,dt!$A$2:$DC$78,4,FALSE)</f>
        <v>645</v>
      </c>
      <c r="E54" s="14">
        <f>VLOOKUP(A54,dt!$A$2:$DC$78,5,FALSE)</f>
        <v>15640</v>
      </c>
      <c r="F54" s="14">
        <f>VLOOKUP(A54,dt!$A$2:$DC$78,6,FALSE)</f>
        <v>241</v>
      </c>
      <c r="G54" s="14">
        <f>VLOOKUP(A54,dt!$A$2:$DC$78,7,FALSE)</f>
        <v>4662</v>
      </c>
      <c r="H54" s="14">
        <f>VLOOKUP(A54,dt!$A$2:$DC$78,8,FALSE)</f>
        <v>21188</v>
      </c>
      <c r="I54" s="14">
        <f>VLOOKUP(A54,dt!$A$2:$DC$78,9,FALSE)</f>
        <v>1518</v>
      </c>
      <c r="J54" s="14">
        <f>VLOOKUP(A54,dt!$A$2:$DC$78,10,FALSE)</f>
        <v>127510</v>
      </c>
      <c r="K54" s="14">
        <f>VLOOKUP(A54,dt!$A$2:$DC$78,11,FALSE)</f>
        <v>14141</v>
      </c>
      <c r="L54" s="14">
        <f>VLOOKUP(A54,dt!$A$2:$DC$78,12,FALSE)</f>
        <v>141651</v>
      </c>
      <c r="M54" s="14">
        <f>VLOOKUP(A54,dt!$A$2:$DC$78,13,FALSE)</f>
        <v>1703</v>
      </c>
      <c r="N54" s="14">
        <f>VLOOKUP(A54,dt!$A$2:$DC$78,14,FALSE)</f>
        <v>167071</v>
      </c>
      <c r="O54" s="14">
        <f>VLOOKUP(A54,dt!$A$2:$DC$78,15,FALSE)</f>
        <v>2574</v>
      </c>
    </row>
    <row r="55" spans="1:15" ht="20.45" customHeight="1">
      <c r="A55" s="23" t="s">
        <v>64</v>
      </c>
      <c r="B55" s="14">
        <f>VLOOKUP(A55,dt!$A$2:$DC$78,2,FALSE)</f>
        <v>6116</v>
      </c>
      <c r="C55" s="14">
        <f>VLOOKUP(A55,dt!$A$2:$DC$78,3,FALSE)</f>
        <v>237</v>
      </c>
      <c r="D55" s="14">
        <f>VLOOKUP(A55,dt!$A$2:$DC$78,4,FALSE)</f>
        <v>511</v>
      </c>
      <c r="E55" s="14">
        <f>VLOOKUP(A55,dt!$A$2:$DC$78,5,FALSE)</f>
        <v>2230</v>
      </c>
      <c r="F55" s="14">
        <f>VLOOKUP(A55,dt!$A$2:$DC$78,6,FALSE)</f>
        <v>388</v>
      </c>
      <c r="G55" s="14">
        <f>VLOOKUP(A55,dt!$A$2:$DC$78,7,FALSE)</f>
        <v>565</v>
      </c>
      <c r="H55" s="14">
        <f>VLOOKUP(A55,dt!$A$2:$DC$78,8,FALSE)</f>
        <v>3694</v>
      </c>
      <c r="I55" s="14">
        <f>VLOOKUP(A55,dt!$A$2:$DC$78,9,FALSE)</f>
        <v>571</v>
      </c>
      <c r="J55" s="14">
        <f>VLOOKUP(A55,dt!$A$2:$DC$78,10,FALSE)</f>
        <v>19849</v>
      </c>
      <c r="K55" s="14">
        <f>VLOOKUP(A55,dt!$A$2:$DC$78,11,FALSE)</f>
        <v>5433</v>
      </c>
      <c r="L55" s="14">
        <f>VLOOKUP(A55,dt!$A$2:$DC$78,12,FALSE)</f>
        <v>25282</v>
      </c>
      <c r="M55" s="14">
        <f>VLOOKUP(A55,dt!$A$2:$DC$78,13,FALSE)</f>
        <v>684</v>
      </c>
      <c r="N55" s="14">
        <f>VLOOKUP(A55,dt!$A$2:$DC$78,14,FALSE)</f>
        <v>35092</v>
      </c>
      <c r="O55" s="14">
        <f>VLOOKUP(A55,dt!$A$2:$DC$78,15,FALSE)</f>
        <v>1066</v>
      </c>
    </row>
    <row r="56" spans="1:15" ht="20.45" customHeight="1">
      <c r="A56" s="23" t="s">
        <v>49</v>
      </c>
      <c r="B56" s="14">
        <f>VLOOKUP(A56,dt!$A$2:$DC$78,2,FALSE)</f>
        <v>9980</v>
      </c>
      <c r="C56" s="14">
        <f>VLOOKUP(A56,dt!$A$2:$DC$78,3,FALSE)</f>
        <v>2121</v>
      </c>
      <c r="D56" s="14">
        <f>VLOOKUP(A56,dt!$A$2:$DC$78,4,FALSE)</f>
        <v>878</v>
      </c>
      <c r="E56" s="14">
        <f>VLOOKUP(A56,dt!$A$2:$DC$78,5,FALSE)</f>
        <v>7173</v>
      </c>
      <c r="F56" s="14">
        <f>VLOOKUP(A56,dt!$A$2:$DC$78,6,FALSE)</f>
        <v>642</v>
      </c>
      <c r="G56" s="14">
        <f>VLOOKUP(A56,dt!$A$2:$DC$78,7,FALSE)</f>
        <v>980</v>
      </c>
      <c r="H56" s="14">
        <f>VLOOKUP(A56,dt!$A$2:$DC$78,8,FALSE)</f>
        <v>9673</v>
      </c>
      <c r="I56" s="14">
        <f>VLOOKUP(A56,dt!$A$2:$DC$78,9,FALSE)</f>
        <v>1926</v>
      </c>
      <c r="J56" s="14">
        <f>VLOOKUP(A56,dt!$A$2:$DC$78,10,FALSE)</f>
        <v>35209</v>
      </c>
      <c r="K56" s="14">
        <f>VLOOKUP(A56,dt!$A$2:$DC$78,11,FALSE)</f>
        <v>10914</v>
      </c>
      <c r="L56" s="14">
        <f>VLOOKUP(A56,dt!$A$2:$DC$78,12,FALSE)</f>
        <v>46123</v>
      </c>
      <c r="M56" s="14">
        <f>VLOOKUP(A56,dt!$A$2:$DC$78,13,FALSE)</f>
        <v>2067</v>
      </c>
      <c r="N56" s="14">
        <f>VLOOKUP(A56,dt!$A$2:$DC$78,14,FALSE)</f>
        <v>65776</v>
      </c>
      <c r="O56" s="14">
        <f>VLOOKUP(A56,dt!$A$2:$DC$78,15,FALSE)</f>
        <v>4754</v>
      </c>
    </row>
    <row r="57" spans="1:15" ht="20.45" customHeight="1">
      <c r="A57" s="23" t="s">
        <v>57</v>
      </c>
      <c r="B57" s="14">
        <f>VLOOKUP(A57,dt!$A$2:$DC$78,2,FALSE)</f>
        <v>268</v>
      </c>
      <c r="C57" s="14">
        <f>VLOOKUP(A57,dt!$A$2:$DC$78,3,FALSE)</f>
        <v>26</v>
      </c>
      <c r="D57" s="14">
        <f>VLOOKUP(A57,dt!$A$2:$DC$78,4,FALSE)</f>
        <v>130</v>
      </c>
      <c r="E57" s="14">
        <f>VLOOKUP(A57,dt!$A$2:$DC$78,5,FALSE)</f>
        <v>1793</v>
      </c>
      <c r="F57" s="14">
        <f>VLOOKUP(A57,dt!$A$2:$DC$78,6,FALSE)</f>
        <v>530</v>
      </c>
      <c r="G57" s="14">
        <f>VLOOKUP(A57,dt!$A$2:$DC$78,7,FALSE)</f>
        <v>944</v>
      </c>
      <c r="H57" s="14">
        <f>VLOOKUP(A57,dt!$A$2:$DC$78,8,FALSE)</f>
        <v>3397</v>
      </c>
      <c r="I57" s="14">
        <f>VLOOKUP(A57,dt!$A$2:$DC$78,9,FALSE)</f>
        <v>218</v>
      </c>
      <c r="J57" s="14">
        <f>VLOOKUP(A57,dt!$A$2:$DC$78,10,FALSE)</f>
        <v>5869</v>
      </c>
      <c r="K57" s="14">
        <f>VLOOKUP(A57,dt!$A$2:$DC$78,11,FALSE)</f>
        <v>1777</v>
      </c>
      <c r="L57" s="14">
        <f>VLOOKUP(A57,dt!$A$2:$DC$78,12,FALSE)</f>
        <v>7646</v>
      </c>
      <c r="M57" s="14">
        <f>VLOOKUP(A57,dt!$A$2:$DC$78,13,FALSE)</f>
        <v>252</v>
      </c>
      <c r="N57" s="14">
        <f>VLOOKUP(A57,dt!$A$2:$DC$78,14,FALSE)</f>
        <v>11311</v>
      </c>
      <c r="O57" s="14">
        <f>VLOOKUP(A57,dt!$A$2:$DC$78,15,FALSE)</f>
        <v>341</v>
      </c>
    </row>
    <row r="58" spans="1:15" ht="20.45" customHeight="1">
      <c r="A58" s="23" t="s">
        <v>36</v>
      </c>
      <c r="B58" s="14">
        <f>VLOOKUP(A58,dt!$A$2:$DC$78,2,FALSE)</f>
        <v>12097</v>
      </c>
      <c r="C58" s="14">
        <f>VLOOKUP(A58,dt!$A$2:$DC$78,3,FALSE)</f>
        <v>2034</v>
      </c>
      <c r="D58" s="14">
        <f>VLOOKUP(A58,dt!$A$2:$DC$78,4,FALSE)</f>
        <v>888</v>
      </c>
      <c r="E58" s="14">
        <f>VLOOKUP(A58,dt!$A$2:$DC$78,5,FALSE)</f>
        <v>8379</v>
      </c>
      <c r="F58" s="14">
        <f>VLOOKUP(A58,dt!$A$2:$DC$78,6,FALSE)</f>
        <v>1060</v>
      </c>
      <c r="G58" s="14">
        <f>VLOOKUP(A58,dt!$A$2:$DC$78,7,FALSE)</f>
        <v>1185</v>
      </c>
      <c r="H58" s="14">
        <f>VLOOKUP(A58,dt!$A$2:$DC$78,8,FALSE)</f>
        <v>11512</v>
      </c>
      <c r="I58" s="14">
        <f>VLOOKUP(A58,dt!$A$2:$DC$78,9,FALSE)</f>
        <v>1371</v>
      </c>
      <c r="J58" s="14">
        <f>VLOOKUP(A58,dt!$A$2:$DC$78,10,FALSE)</f>
        <v>46179</v>
      </c>
      <c r="K58" s="14">
        <f>VLOOKUP(A58,dt!$A$2:$DC$78,11,FALSE)</f>
        <v>11169</v>
      </c>
      <c r="L58" s="14">
        <f>VLOOKUP(A58,dt!$A$2:$DC$78,12,FALSE)</f>
        <v>57348</v>
      </c>
      <c r="M58" s="14">
        <f>VLOOKUP(A58,dt!$A$2:$DC$78,13,FALSE)</f>
        <v>1331</v>
      </c>
      <c r="N58" s="14">
        <f>VLOOKUP(A58,dt!$A$2:$DC$78,14,FALSE)</f>
        <v>80957</v>
      </c>
      <c r="O58" s="14">
        <f>VLOOKUP(A58,dt!$A$2:$DC$78,15,FALSE)</f>
        <v>3683</v>
      </c>
    </row>
    <row r="59" spans="1:15" ht="20.45" customHeight="1">
      <c r="A59" s="23" t="s">
        <v>68</v>
      </c>
      <c r="B59" s="14">
        <f>VLOOKUP(A59,dt!$A$2:$DC$78,2,FALSE)</f>
        <v>40377</v>
      </c>
      <c r="C59" s="14">
        <f>VLOOKUP(A59,dt!$A$2:$DC$78,3,FALSE)</f>
        <v>8450</v>
      </c>
      <c r="D59" s="14">
        <f>VLOOKUP(A59,dt!$A$2:$DC$78,4,FALSE)</f>
        <v>2732</v>
      </c>
      <c r="E59" s="14">
        <f>VLOOKUP(A59,dt!$A$2:$DC$78,5,FALSE)</f>
        <v>5036</v>
      </c>
      <c r="F59" s="14">
        <f>VLOOKUP(A59,dt!$A$2:$DC$78,6,FALSE)</f>
        <v>242</v>
      </c>
      <c r="G59" s="14">
        <f>VLOOKUP(A59,dt!$A$2:$DC$78,7,FALSE)</f>
        <v>466</v>
      </c>
      <c r="H59" s="14">
        <f>VLOOKUP(A59,dt!$A$2:$DC$78,8,FALSE)</f>
        <v>8476</v>
      </c>
      <c r="I59" s="14">
        <f>VLOOKUP(A59,dt!$A$2:$DC$78,9,FALSE)</f>
        <v>2380</v>
      </c>
      <c r="J59" s="14">
        <f>VLOOKUP(A59,dt!$A$2:$DC$78,10,FALSE)</f>
        <v>5584</v>
      </c>
      <c r="K59" s="14">
        <f>VLOOKUP(A59,dt!$A$2:$DC$78,11,FALSE)</f>
        <v>4199</v>
      </c>
      <c r="L59" s="14">
        <f>VLOOKUP(A59,dt!$A$2:$DC$78,12,FALSE)</f>
        <v>9783</v>
      </c>
      <c r="M59" s="14">
        <f>VLOOKUP(A59,dt!$A$2:$DC$78,13,FALSE)</f>
        <v>1398</v>
      </c>
      <c r="N59" s="14">
        <f>VLOOKUP(A59,dt!$A$2:$DC$78,14,FALSE)</f>
        <v>58636</v>
      </c>
      <c r="O59" s="14">
        <f>VLOOKUP(A59,dt!$A$2:$DC$78,15,FALSE)</f>
        <v>9495</v>
      </c>
    </row>
    <row r="60" spans="1:15" ht="20.45" customHeight="1">
      <c r="A60" s="21" t="s">
        <v>14</v>
      </c>
      <c r="B60" s="18">
        <f>SUM(B61:B69)</f>
        <v>27171</v>
      </c>
      <c r="C60" s="18">
        <f t="shared" ref="C60:O60" si="10">SUM(C61:C69)</f>
        <v>3524</v>
      </c>
      <c r="D60" s="18">
        <f t="shared" si="10"/>
        <v>4654</v>
      </c>
      <c r="E60" s="18">
        <f t="shared" si="10"/>
        <v>145449</v>
      </c>
      <c r="F60" s="18">
        <f t="shared" si="10"/>
        <v>11655</v>
      </c>
      <c r="G60" s="18">
        <f t="shared" si="10"/>
        <v>12309</v>
      </c>
      <c r="H60" s="18">
        <f t="shared" si="10"/>
        <v>174067</v>
      </c>
      <c r="I60" s="18">
        <f t="shared" si="10"/>
        <v>8808</v>
      </c>
      <c r="J60" s="18">
        <f t="shared" si="10"/>
        <v>795833</v>
      </c>
      <c r="K60" s="18">
        <f t="shared" si="10"/>
        <v>315931</v>
      </c>
      <c r="L60" s="18">
        <f t="shared" si="10"/>
        <v>1111764</v>
      </c>
      <c r="M60" s="18">
        <f t="shared" si="10"/>
        <v>9968</v>
      </c>
      <c r="N60" s="18">
        <f t="shared" si="10"/>
        <v>1313002</v>
      </c>
      <c r="O60" s="18">
        <f t="shared" si="10"/>
        <v>16453</v>
      </c>
    </row>
    <row r="61" spans="1:15" ht="20.45" customHeight="1">
      <c r="A61" s="23" t="s">
        <v>98</v>
      </c>
      <c r="B61" s="14">
        <f>VLOOKUP(A61,dt!$A$2:$DC$78,2,FALSE)</f>
        <v>2635</v>
      </c>
      <c r="C61" s="14">
        <f>VLOOKUP(A61,dt!$A$2:$DC$78,3,FALSE)</f>
        <v>368</v>
      </c>
      <c r="D61" s="14">
        <f>VLOOKUP(A61,dt!$A$2:$DC$78,4,FALSE)</f>
        <v>389</v>
      </c>
      <c r="E61" s="14">
        <f>VLOOKUP(A61,dt!$A$2:$DC$78,5,FALSE)</f>
        <v>10525</v>
      </c>
      <c r="F61" s="14">
        <f>VLOOKUP(A61,dt!$A$2:$DC$78,6,FALSE)</f>
        <v>991</v>
      </c>
      <c r="G61" s="14">
        <f>VLOOKUP(A61,dt!$A$2:$DC$78,7,FALSE)</f>
        <v>241</v>
      </c>
      <c r="H61" s="14">
        <f>VLOOKUP(A61,dt!$A$2:$DC$78,8,FALSE)</f>
        <v>12146</v>
      </c>
      <c r="I61" s="14">
        <f>VLOOKUP(A61,dt!$A$2:$DC$78,9,FALSE)</f>
        <v>483</v>
      </c>
      <c r="J61" s="14">
        <f>VLOOKUP(A61,dt!$A$2:$DC$78,10,FALSE)</f>
        <v>61333</v>
      </c>
      <c r="K61" s="14">
        <f>VLOOKUP(A61,dt!$A$2:$DC$78,11,FALSE)</f>
        <v>17743</v>
      </c>
      <c r="L61" s="14">
        <f>VLOOKUP(A61,dt!$A$2:$DC$78,12,FALSE)</f>
        <v>79076</v>
      </c>
      <c r="M61" s="14">
        <f>VLOOKUP(A61,dt!$A$2:$DC$78,13,FALSE)</f>
        <v>635</v>
      </c>
      <c r="N61" s="14">
        <f>VLOOKUP(A61,dt!$A$2:$DC$78,14,FALSE)</f>
        <v>93857</v>
      </c>
      <c r="O61" s="14">
        <f>VLOOKUP(A61,dt!$A$2:$DC$78,15,FALSE)</f>
        <v>1165</v>
      </c>
    </row>
    <row r="62" spans="1:15" ht="20.45" customHeight="1">
      <c r="A62" s="23" t="s">
        <v>46</v>
      </c>
      <c r="B62" s="14">
        <f>VLOOKUP(A62,dt!$A$2:$DC$78,2,FALSE)</f>
        <v>1850</v>
      </c>
      <c r="C62" s="14">
        <f>VLOOKUP(A62,dt!$A$2:$DC$78,3,FALSE)</f>
        <v>35</v>
      </c>
      <c r="D62" s="14">
        <f>VLOOKUP(A62,dt!$A$2:$DC$78,4,FALSE)</f>
        <v>612</v>
      </c>
      <c r="E62" s="14">
        <f>VLOOKUP(A62,dt!$A$2:$DC$78,5,FALSE)</f>
        <v>43575</v>
      </c>
      <c r="F62" s="14">
        <f>VLOOKUP(A62,dt!$A$2:$DC$78,6,FALSE)</f>
        <v>5373</v>
      </c>
      <c r="G62" s="14">
        <f>VLOOKUP(A62,dt!$A$2:$DC$78,7,FALSE)</f>
        <v>4421</v>
      </c>
      <c r="H62" s="14">
        <f>VLOOKUP(A62,dt!$A$2:$DC$78,8,FALSE)</f>
        <v>53981</v>
      </c>
      <c r="I62" s="14">
        <f>VLOOKUP(A62,dt!$A$2:$DC$78,9,FALSE)</f>
        <v>804</v>
      </c>
      <c r="J62" s="14">
        <f>VLOOKUP(A62,dt!$A$2:$DC$78,10,FALSE)</f>
        <v>162000</v>
      </c>
      <c r="K62" s="14">
        <f>VLOOKUP(A62,dt!$A$2:$DC$78,11,FALSE)</f>
        <v>38494</v>
      </c>
      <c r="L62" s="14">
        <f>VLOOKUP(A62,dt!$A$2:$DC$78,12,FALSE)</f>
        <v>200494</v>
      </c>
      <c r="M62" s="14">
        <f>VLOOKUP(A62,dt!$A$2:$DC$78,13,FALSE)</f>
        <v>852</v>
      </c>
      <c r="N62" s="14">
        <f>VLOOKUP(A62,dt!$A$2:$DC$78,14,FALSE)</f>
        <v>256325</v>
      </c>
      <c r="O62" s="14">
        <f>VLOOKUP(A62,dt!$A$2:$DC$78,15,FALSE)</f>
        <v>1197</v>
      </c>
    </row>
    <row r="63" spans="1:15" ht="20.45" customHeight="1">
      <c r="A63" s="23" t="s">
        <v>99</v>
      </c>
      <c r="B63" s="14">
        <f>VLOOKUP(A63,dt!$A$2:$DC$78,2,FALSE)</f>
        <v>132</v>
      </c>
      <c r="C63" s="14">
        <f>VLOOKUP(A63,dt!$A$2:$DC$78,3,FALSE)</f>
        <v>13</v>
      </c>
      <c r="D63" s="14">
        <f>VLOOKUP(A63,dt!$A$2:$DC$78,4,FALSE)</f>
        <v>89</v>
      </c>
      <c r="E63" s="14">
        <f>VLOOKUP(A63,dt!$A$2:$DC$78,5,FALSE)</f>
        <v>3951</v>
      </c>
      <c r="F63" s="14">
        <f>VLOOKUP(A63,dt!$A$2:$DC$78,6,FALSE)</f>
        <v>109</v>
      </c>
      <c r="G63" s="14">
        <f>VLOOKUP(A63,dt!$A$2:$DC$78,7,FALSE)</f>
        <v>143</v>
      </c>
      <c r="H63" s="14">
        <f>VLOOKUP(A63,dt!$A$2:$DC$78,8,FALSE)</f>
        <v>4292</v>
      </c>
      <c r="I63" s="14">
        <f>VLOOKUP(A63,dt!$A$2:$DC$78,9,FALSE)</f>
        <v>545</v>
      </c>
      <c r="J63" s="14">
        <f>VLOOKUP(A63,dt!$A$2:$DC$78,10,FALSE)</f>
        <v>37812</v>
      </c>
      <c r="K63" s="14">
        <f>VLOOKUP(A63,dt!$A$2:$DC$78,11,FALSE)</f>
        <v>10384</v>
      </c>
      <c r="L63" s="14">
        <f>VLOOKUP(A63,dt!$A$2:$DC$78,12,FALSE)</f>
        <v>48196</v>
      </c>
      <c r="M63" s="14">
        <f>VLOOKUP(A63,dt!$A$2:$DC$78,13,FALSE)</f>
        <v>656</v>
      </c>
      <c r="N63" s="14">
        <f>VLOOKUP(A63,dt!$A$2:$DC$78,14,FALSE)</f>
        <v>52620</v>
      </c>
      <c r="O63" s="14">
        <f>VLOOKUP(A63,dt!$A$2:$DC$78,15,FALSE)</f>
        <v>846</v>
      </c>
    </row>
    <row r="64" spans="1:15" ht="20.45" customHeight="1">
      <c r="A64" s="23" t="s">
        <v>28</v>
      </c>
      <c r="B64" s="14">
        <f>VLOOKUP(A64,dt!$A$2:$DC$78,2,FALSE)</f>
        <v>4711</v>
      </c>
      <c r="C64" s="14">
        <f>VLOOKUP(A64,dt!$A$2:$DC$78,3,FALSE)</f>
        <v>176</v>
      </c>
      <c r="D64" s="14">
        <f>VLOOKUP(A64,dt!$A$2:$DC$78,4,FALSE)</f>
        <v>598</v>
      </c>
      <c r="E64" s="14">
        <f>VLOOKUP(A64,dt!$A$2:$DC$78,5,FALSE)</f>
        <v>20828</v>
      </c>
      <c r="F64" s="14">
        <f>VLOOKUP(A64,dt!$A$2:$DC$78,6,FALSE)</f>
        <v>4095</v>
      </c>
      <c r="G64" s="14">
        <f>VLOOKUP(A64,dt!$A$2:$DC$78,7,FALSE)</f>
        <v>4177</v>
      </c>
      <c r="H64" s="14">
        <f>VLOOKUP(A64,dt!$A$2:$DC$78,8,FALSE)</f>
        <v>29698</v>
      </c>
      <c r="I64" s="14">
        <f>VLOOKUP(A64,dt!$A$2:$DC$78,9,FALSE)</f>
        <v>1889</v>
      </c>
      <c r="J64" s="14">
        <f>VLOOKUP(A64,dt!$A$2:$DC$78,10,FALSE)</f>
        <v>130855</v>
      </c>
      <c r="K64" s="14">
        <f>VLOOKUP(A64,dt!$A$2:$DC$78,11,FALSE)</f>
        <v>61051</v>
      </c>
      <c r="L64" s="14">
        <f>VLOOKUP(A64,dt!$A$2:$DC$78,12,FALSE)</f>
        <v>191906</v>
      </c>
      <c r="M64" s="14">
        <f>VLOOKUP(A64,dt!$A$2:$DC$78,13,FALSE)</f>
        <v>2696</v>
      </c>
      <c r="N64" s="14">
        <f>VLOOKUP(A64,dt!$A$2:$DC$78,14,FALSE)</f>
        <v>226315</v>
      </c>
      <c r="O64" s="14">
        <f>VLOOKUP(A64,dt!$A$2:$DC$78,15,FALSE)</f>
        <v>3147</v>
      </c>
    </row>
    <row r="65" spans="1:15" ht="20.45" customHeight="1">
      <c r="A65" s="23" t="s">
        <v>40</v>
      </c>
      <c r="B65" s="14">
        <f>VLOOKUP(A65,dt!$A$2:$DC$78,2,FALSE)</f>
        <v>10742</v>
      </c>
      <c r="C65" s="14">
        <f>VLOOKUP(A65,dt!$A$2:$DC$78,3,FALSE)</f>
        <v>2261</v>
      </c>
      <c r="D65" s="14">
        <f>VLOOKUP(A65,dt!$A$2:$DC$78,4,FALSE)</f>
        <v>336</v>
      </c>
      <c r="E65" s="14">
        <f>VLOOKUP(A65,dt!$A$2:$DC$78,5,FALSE)</f>
        <v>3584</v>
      </c>
      <c r="F65" s="14">
        <f>VLOOKUP(A65,dt!$A$2:$DC$78,6,FALSE)</f>
        <v>211</v>
      </c>
      <c r="G65" s="14">
        <f>VLOOKUP(A65,dt!$A$2:$DC$78,7,FALSE)</f>
        <v>1135</v>
      </c>
      <c r="H65" s="14">
        <f>VLOOKUP(A65,dt!$A$2:$DC$78,8,FALSE)</f>
        <v>5266</v>
      </c>
      <c r="I65" s="14">
        <f>VLOOKUP(A65,dt!$A$2:$DC$78,9,FALSE)</f>
        <v>309</v>
      </c>
      <c r="J65" s="14">
        <f>VLOOKUP(A65,dt!$A$2:$DC$78,10,FALSE)</f>
        <v>53780</v>
      </c>
      <c r="K65" s="14">
        <f>VLOOKUP(A65,dt!$A$2:$DC$78,11,FALSE)</f>
        <v>4875</v>
      </c>
      <c r="L65" s="14">
        <f>VLOOKUP(A65,dt!$A$2:$DC$78,12,FALSE)</f>
        <v>58655</v>
      </c>
      <c r="M65" s="14">
        <f>VLOOKUP(A65,dt!$A$2:$DC$78,13,FALSE)</f>
        <v>377</v>
      </c>
      <c r="N65" s="14">
        <f>VLOOKUP(A65,dt!$A$2:$DC$78,14,FALSE)</f>
        <v>74663</v>
      </c>
      <c r="O65" s="14">
        <f>VLOOKUP(A65,dt!$A$2:$DC$78,15,FALSE)</f>
        <v>2708</v>
      </c>
    </row>
    <row r="66" spans="1:15" ht="20.45" customHeight="1">
      <c r="A66" s="23" t="s">
        <v>89</v>
      </c>
      <c r="B66" s="14">
        <f>VLOOKUP(A66,dt!$A$2:$DC$78,2,FALSE)</f>
        <v>2606</v>
      </c>
      <c r="C66" s="14">
        <f>VLOOKUP(A66,dt!$A$2:$DC$78,3,FALSE)</f>
        <v>251</v>
      </c>
      <c r="D66" s="14">
        <f>VLOOKUP(A66,dt!$A$2:$DC$78,4,FALSE)</f>
        <v>651</v>
      </c>
      <c r="E66" s="14">
        <f>VLOOKUP(A66,dt!$A$2:$DC$78,5,FALSE)</f>
        <v>6788</v>
      </c>
      <c r="F66" s="14">
        <f>VLOOKUP(A66,dt!$A$2:$DC$78,6,FALSE)</f>
        <v>387</v>
      </c>
      <c r="G66" s="14">
        <f>VLOOKUP(A66,dt!$A$2:$DC$78,7,FALSE)</f>
        <v>408</v>
      </c>
      <c r="H66" s="14">
        <f>VLOOKUP(A66,dt!$A$2:$DC$78,8,FALSE)</f>
        <v>8234</v>
      </c>
      <c r="I66" s="14">
        <f>VLOOKUP(A66,dt!$A$2:$DC$78,9,FALSE)</f>
        <v>1356</v>
      </c>
      <c r="J66" s="14">
        <f>VLOOKUP(A66,dt!$A$2:$DC$78,10,FALSE)</f>
        <v>62365</v>
      </c>
      <c r="K66" s="14">
        <f>VLOOKUP(A66,dt!$A$2:$DC$78,11,FALSE)</f>
        <v>23250</v>
      </c>
      <c r="L66" s="14">
        <f>VLOOKUP(A66,dt!$A$2:$DC$78,12,FALSE)</f>
        <v>85615</v>
      </c>
      <c r="M66" s="14">
        <f>VLOOKUP(A66,dt!$A$2:$DC$78,13,FALSE)</f>
        <v>1571</v>
      </c>
      <c r="N66" s="14">
        <f>VLOOKUP(A66,dt!$A$2:$DC$78,14,FALSE)</f>
        <v>96455</v>
      </c>
      <c r="O66" s="14">
        <f>VLOOKUP(A66,dt!$A$2:$DC$78,15,FALSE)</f>
        <v>2366</v>
      </c>
    </row>
    <row r="67" spans="1:15" ht="20.45" customHeight="1">
      <c r="A67" s="23" t="s">
        <v>61</v>
      </c>
      <c r="B67" s="14">
        <f>VLOOKUP(A67,dt!$A$2:$DC$78,2,FALSE)</f>
        <v>3548</v>
      </c>
      <c r="C67" s="14">
        <f>VLOOKUP(A67,dt!$A$2:$DC$78,3,FALSE)</f>
        <v>335</v>
      </c>
      <c r="D67" s="14">
        <f>VLOOKUP(A67,dt!$A$2:$DC$78,4,FALSE)</f>
        <v>1225</v>
      </c>
      <c r="E67" s="14">
        <f>VLOOKUP(A67,dt!$A$2:$DC$78,5,FALSE)</f>
        <v>24707</v>
      </c>
      <c r="F67" s="14">
        <f>VLOOKUP(A67,dt!$A$2:$DC$78,6,FALSE)</f>
        <v>365</v>
      </c>
      <c r="G67" s="14">
        <f>VLOOKUP(A67,dt!$A$2:$DC$78,7,FALSE)</f>
        <v>1424</v>
      </c>
      <c r="H67" s="14">
        <f>VLOOKUP(A67,dt!$A$2:$DC$78,8,FALSE)</f>
        <v>27721</v>
      </c>
      <c r="I67" s="14">
        <f>VLOOKUP(A67,dt!$A$2:$DC$78,9,FALSE)</f>
        <v>1999</v>
      </c>
      <c r="J67" s="14">
        <f>VLOOKUP(A67,dt!$A$2:$DC$78,10,FALSE)</f>
        <v>159627</v>
      </c>
      <c r="K67" s="14">
        <f>VLOOKUP(A67,dt!$A$2:$DC$78,11,FALSE)</f>
        <v>130166</v>
      </c>
      <c r="L67" s="14">
        <f>VLOOKUP(A67,dt!$A$2:$DC$78,12,FALSE)</f>
        <v>289793</v>
      </c>
      <c r="M67" s="14">
        <f>VLOOKUP(A67,dt!$A$2:$DC$78,13,FALSE)</f>
        <v>1798</v>
      </c>
      <c r="N67" s="14">
        <f>VLOOKUP(A67,dt!$A$2:$DC$78,14,FALSE)</f>
        <v>321062</v>
      </c>
      <c r="O67" s="14">
        <f>VLOOKUP(A67,dt!$A$2:$DC$78,15,FALSE)</f>
        <v>3001</v>
      </c>
    </row>
    <row r="68" spans="1:15" ht="20.45" customHeight="1">
      <c r="A68" s="23" t="s">
        <v>60</v>
      </c>
      <c r="B68" s="14">
        <f>VLOOKUP(A68,dt!$A$2:$DC$78,2,FALSE)</f>
        <v>173</v>
      </c>
      <c r="C68" s="14">
        <f>VLOOKUP(A68,dt!$A$2:$DC$78,3,FALSE)</f>
        <v>14</v>
      </c>
      <c r="D68" s="14">
        <f>VLOOKUP(A68,dt!$A$2:$DC$78,4,FALSE)</f>
        <v>178</v>
      </c>
      <c r="E68" s="14">
        <f>VLOOKUP(A68,dt!$A$2:$DC$78,5,FALSE)</f>
        <v>7474</v>
      </c>
      <c r="F68" s="14">
        <f>VLOOKUP(A68,dt!$A$2:$DC$78,6,FALSE)</f>
        <v>70</v>
      </c>
      <c r="G68" s="14">
        <f>VLOOKUP(A68,dt!$A$2:$DC$78,7,FALSE)</f>
        <v>175</v>
      </c>
      <c r="H68" s="14">
        <f>VLOOKUP(A68,dt!$A$2:$DC$78,8,FALSE)</f>
        <v>7897</v>
      </c>
      <c r="I68" s="14">
        <f>VLOOKUP(A68,dt!$A$2:$DC$78,9,FALSE)</f>
        <v>805</v>
      </c>
      <c r="J68" s="14">
        <f>VLOOKUP(A68,dt!$A$2:$DC$78,10,FALSE)</f>
        <v>42853</v>
      </c>
      <c r="K68" s="14">
        <f>VLOOKUP(A68,dt!$A$2:$DC$78,11,FALSE)</f>
        <v>5923</v>
      </c>
      <c r="L68" s="14">
        <f>VLOOKUP(A68,dt!$A$2:$DC$78,12,FALSE)</f>
        <v>48776</v>
      </c>
      <c r="M68" s="14">
        <f>VLOOKUP(A68,dt!$A$2:$DC$78,13,FALSE)</f>
        <v>712</v>
      </c>
      <c r="N68" s="14">
        <f>VLOOKUP(A68,dt!$A$2:$DC$78,14,FALSE)</f>
        <v>56846</v>
      </c>
      <c r="O68" s="14">
        <f>VLOOKUP(A68,dt!$A$2:$DC$78,15,FALSE)</f>
        <v>1101</v>
      </c>
    </row>
    <row r="69" spans="1:15" ht="20.45" customHeight="1">
      <c r="A69" s="23" t="s">
        <v>63</v>
      </c>
      <c r="B69" s="14">
        <f>VLOOKUP(A69,dt!$A$2:$DC$78,2,FALSE)</f>
        <v>774</v>
      </c>
      <c r="C69" s="14">
        <f>VLOOKUP(A69,dt!$A$2:$DC$78,3,FALSE)</f>
        <v>71</v>
      </c>
      <c r="D69" s="14">
        <f>VLOOKUP(A69,dt!$A$2:$DC$78,4,FALSE)</f>
        <v>576</v>
      </c>
      <c r="E69" s="14">
        <f>VLOOKUP(A69,dt!$A$2:$DC$78,5,FALSE)</f>
        <v>24017</v>
      </c>
      <c r="F69" s="14">
        <f>VLOOKUP(A69,dt!$A$2:$DC$78,6,FALSE)</f>
        <v>54</v>
      </c>
      <c r="G69" s="14">
        <f>VLOOKUP(A69,dt!$A$2:$DC$78,7,FALSE)</f>
        <v>185</v>
      </c>
      <c r="H69" s="14">
        <f>VLOOKUP(A69,dt!$A$2:$DC$78,8,FALSE)</f>
        <v>24832</v>
      </c>
      <c r="I69" s="14">
        <f>VLOOKUP(A69,dt!$A$2:$DC$78,9,FALSE)</f>
        <v>618</v>
      </c>
      <c r="J69" s="14">
        <f>VLOOKUP(A69,dt!$A$2:$DC$78,10,FALSE)</f>
        <v>85208</v>
      </c>
      <c r="K69" s="14">
        <f>VLOOKUP(A69,dt!$A$2:$DC$78,11,FALSE)</f>
        <v>24045</v>
      </c>
      <c r="L69" s="14">
        <f>VLOOKUP(A69,dt!$A$2:$DC$78,12,FALSE)</f>
        <v>109253</v>
      </c>
      <c r="M69" s="14">
        <f>VLOOKUP(A69,dt!$A$2:$DC$78,13,FALSE)</f>
        <v>671</v>
      </c>
      <c r="N69" s="14">
        <f>VLOOKUP(A69,dt!$A$2:$DC$78,14,FALSE)</f>
        <v>134859</v>
      </c>
      <c r="O69" s="14">
        <f>VLOOKUP(A69,dt!$A$2:$DC$78,15,FALSE)</f>
        <v>922</v>
      </c>
    </row>
    <row r="70" spans="1:15" ht="20.45" customHeight="1">
      <c r="A70" s="21" t="s">
        <v>15</v>
      </c>
      <c r="B70" s="18">
        <f>SUM(B71:B78)</f>
        <v>4818</v>
      </c>
      <c r="C70" s="18">
        <f t="shared" ref="C70:O70" si="11">SUM(C71:C78)</f>
        <v>475</v>
      </c>
      <c r="D70" s="18">
        <f t="shared" si="11"/>
        <v>5085</v>
      </c>
      <c r="E70" s="18">
        <f t="shared" si="11"/>
        <v>221525</v>
      </c>
      <c r="F70" s="18">
        <f t="shared" si="11"/>
        <v>1674</v>
      </c>
      <c r="G70" s="18">
        <f t="shared" si="11"/>
        <v>2507</v>
      </c>
      <c r="H70" s="18">
        <f t="shared" si="11"/>
        <v>230791</v>
      </c>
      <c r="I70" s="18">
        <f t="shared" si="11"/>
        <v>3679</v>
      </c>
      <c r="J70" s="18">
        <f t="shared" si="11"/>
        <v>2083892</v>
      </c>
      <c r="K70" s="18">
        <f t="shared" si="11"/>
        <v>505907</v>
      </c>
      <c r="L70" s="18">
        <f t="shared" ref="L70:N70" si="12">SUM(L71:L78)</f>
        <v>2589799</v>
      </c>
      <c r="M70" s="18">
        <f t="shared" si="12"/>
        <v>5125</v>
      </c>
      <c r="N70" s="18">
        <f t="shared" si="12"/>
        <v>2825408</v>
      </c>
      <c r="O70" s="18">
        <f t="shared" si="11"/>
        <v>6985</v>
      </c>
    </row>
    <row r="71" spans="1:15" ht="20.45" customHeight="1">
      <c r="A71" s="23" t="s">
        <v>74</v>
      </c>
      <c r="B71" s="14">
        <f>VLOOKUP(A71,dt!$A$2:$DC$78,2,FALSE)</f>
        <v>353</v>
      </c>
      <c r="C71" s="14">
        <f>VLOOKUP(A71,dt!$A$2:$DC$78,3,FALSE)</f>
        <v>37</v>
      </c>
      <c r="D71" s="14">
        <f>VLOOKUP(A71,dt!$A$2:$DC$78,4,FALSE)</f>
        <v>2580</v>
      </c>
      <c r="E71" s="14">
        <f>VLOOKUP(A71,dt!$A$2:$DC$78,5,FALSE)</f>
        <v>129436</v>
      </c>
      <c r="F71" s="14">
        <f>VLOOKUP(A71,dt!$A$2:$DC$78,6,FALSE)</f>
        <v>55</v>
      </c>
      <c r="G71" s="14">
        <f>VLOOKUP(A71,dt!$A$2:$DC$78,7,FALSE)</f>
        <v>152</v>
      </c>
      <c r="H71" s="14">
        <f>VLOOKUP(A71,dt!$A$2:$DC$78,8,FALSE)</f>
        <v>132223</v>
      </c>
      <c r="I71" s="14">
        <f>VLOOKUP(A71,dt!$A$2:$DC$78,9,FALSE)</f>
        <v>452</v>
      </c>
      <c r="J71" s="14">
        <f>VLOOKUP(A71,dt!$A$2:$DC$78,10,FALSE)</f>
        <v>705547</v>
      </c>
      <c r="K71" s="14">
        <f>VLOOKUP(A71,dt!$A$2:$DC$78,11,FALSE)</f>
        <v>374551</v>
      </c>
      <c r="L71" s="14">
        <f>VLOOKUP(A71,dt!$A$2:$DC$78,12,FALSE)</f>
        <v>1080098</v>
      </c>
      <c r="M71" s="14">
        <f>VLOOKUP(A71,dt!$A$2:$DC$78,13,FALSE)</f>
        <v>564</v>
      </c>
      <c r="N71" s="14">
        <f>VLOOKUP(A71,dt!$A$2:$DC$78,14,FALSE)</f>
        <v>1212674</v>
      </c>
      <c r="O71" s="14">
        <f>VLOOKUP(A71,dt!$A$2:$DC$78,15,FALSE)</f>
        <v>723</v>
      </c>
    </row>
    <row r="72" spans="1:15" ht="20.45" customHeight="1">
      <c r="A72" s="23" t="s">
        <v>26</v>
      </c>
      <c r="B72" s="14">
        <f>VLOOKUP(A72,dt!$A$2:$DC$78,2,FALSE)</f>
        <v>1171</v>
      </c>
      <c r="C72" s="14">
        <f>VLOOKUP(A72,dt!$A$2:$DC$78,3,FALSE)</f>
        <v>113</v>
      </c>
      <c r="D72" s="14">
        <f>VLOOKUP(A72,dt!$A$2:$DC$78,4,FALSE)</f>
        <v>818</v>
      </c>
      <c r="E72" s="14">
        <f>VLOOKUP(A72,dt!$A$2:$DC$78,5,FALSE)</f>
        <v>29499</v>
      </c>
      <c r="F72" s="14">
        <f>VLOOKUP(A72,dt!$A$2:$DC$78,6,FALSE)</f>
        <v>188</v>
      </c>
      <c r="G72" s="14">
        <f>VLOOKUP(A72,dt!$A$2:$DC$78,7,FALSE)</f>
        <v>628</v>
      </c>
      <c r="H72" s="14">
        <f>VLOOKUP(A72,dt!$A$2:$DC$78,8,FALSE)</f>
        <v>31133</v>
      </c>
      <c r="I72" s="14">
        <f>VLOOKUP(A72,dt!$A$2:$DC$78,9,FALSE)</f>
        <v>761</v>
      </c>
      <c r="J72" s="14">
        <f>VLOOKUP(A72,dt!$A$2:$DC$78,10,FALSE)</f>
        <v>670253</v>
      </c>
      <c r="K72" s="14">
        <f>VLOOKUP(A72,dt!$A$2:$DC$78,11,FALSE)</f>
        <v>58014</v>
      </c>
      <c r="L72" s="14">
        <f>VLOOKUP(A72,dt!$A$2:$DC$78,12,FALSE)</f>
        <v>728267</v>
      </c>
      <c r="M72" s="14">
        <f>VLOOKUP(A72,dt!$A$2:$DC$78,13,FALSE)</f>
        <v>1242</v>
      </c>
      <c r="N72" s="14">
        <f>VLOOKUP(A72,dt!$A$2:$DC$78,14,FALSE)</f>
        <v>760571</v>
      </c>
      <c r="O72" s="14">
        <f>VLOOKUP(A72,dt!$A$2:$DC$78,15,FALSE)</f>
        <v>1646</v>
      </c>
    </row>
    <row r="73" spans="1:15" ht="20.45" customHeight="1">
      <c r="A73" s="23" t="s">
        <v>90</v>
      </c>
      <c r="B73" s="14">
        <f>VLOOKUP(A73,dt!$A$2:$DC$78,2,FALSE)</f>
        <v>1256</v>
      </c>
      <c r="C73" s="14">
        <f>VLOOKUP(A73,dt!$A$2:$DC$78,3,FALSE)</f>
        <v>80</v>
      </c>
      <c r="D73" s="14">
        <f>VLOOKUP(A73,dt!$A$2:$DC$78,4,FALSE)</f>
        <v>631</v>
      </c>
      <c r="E73" s="14">
        <f>VLOOKUP(A73,dt!$A$2:$DC$78,5,FALSE)</f>
        <v>24595</v>
      </c>
      <c r="F73" s="14">
        <f>VLOOKUP(A73,dt!$A$2:$DC$78,6,FALSE)</f>
        <v>142</v>
      </c>
      <c r="G73" s="14">
        <f>VLOOKUP(A73,dt!$A$2:$DC$78,7,FALSE)</f>
        <v>292</v>
      </c>
      <c r="H73" s="14">
        <f>VLOOKUP(A73,dt!$A$2:$DC$78,8,FALSE)</f>
        <v>25660</v>
      </c>
      <c r="I73" s="14">
        <f>VLOOKUP(A73,dt!$A$2:$DC$78,9,FALSE)</f>
        <v>840</v>
      </c>
      <c r="J73" s="14">
        <f>VLOOKUP(A73,dt!$A$2:$DC$78,10,FALSE)</f>
        <v>467828</v>
      </c>
      <c r="K73" s="14">
        <f>VLOOKUP(A73,dt!$A$2:$DC$78,11,FALSE)</f>
        <v>19952</v>
      </c>
      <c r="L73" s="14">
        <f>VLOOKUP(A73,dt!$A$2:$DC$78,12,FALSE)</f>
        <v>487780</v>
      </c>
      <c r="M73" s="14">
        <f>VLOOKUP(A73,dt!$A$2:$DC$78,13,FALSE)</f>
        <v>1300</v>
      </c>
      <c r="N73" s="14">
        <f>VLOOKUP(A73,dt!$A$2:$DC$78,14,FALSE)</f>
        <v>514696</v>
      </c>
      <c r="O73" s="14">
        <f>VLOOKUP(A73,dt!$A$2:$DC$78,15,FALSE)</f>
        <v>1745</v>
      </c>
    </row>
    <row r="74" spans="1:15" ht="20.45" customHeight="1">
      <c r="A74" s="23" t="s">
        <v>42</v>
      </c>
      <c r="B74" s="14">
        <f>VLOOKUP(A74,dt!$A$2:$DC$78,2,FALSE)</f>
        <v>1</v>
      </c>
      <c r="C74" s="14">
        <f>VLOOKUP(A74,dt!$A$2:$DC$78,3,FALSE)</f>
        <v>1</v>
      </c>
      <c r="D74" s="14">
        <f>VLOOKUP(A74,dt!$A$2:$DC$78,4,FALSE)</f>
        <v>157</v>
      </c>
      <c r="E74" s="14">
        <f>VLOOKUP(A74,dt!$A$2:$DC$78,5,FALSE)</f>
        <v>7436</v>
      </c>
      <c r="F74" s="14">
        <f>VLOOKUP(A74,dt!$A$2:$DC$78,6,FALSE)</f>
        <v>602</v>
      </c>
      <c r="G74" s="14">
        <f>VLOOKUP(A74,dt!$A$2:$DC$78,7,FALSE)</f>
        <v>543</v>
      </c>
      <c r="H74" s="14">
        <f>VLOOKUP(A74,dt!$A$2:$DC$78,8,FALSE)</f>
        <v>8738</v>
      </c>
      <c r="I74" s="14">
        <f>VLOOKUP(A74,dt!$A$2:$DC$78,9,FALSE)</f>
        <v>55</v>
      </c>
      <c r="J74" s="14">
        <f>VLOOKUP(A74,dt!$A$2:$DC$78,10,FALSE)</f>
        <v>63289</v>
      </c>
      <c r="K74" s="14">
        <f>VLOOKUP(A74,dt!$A$2:$DC$78,11,FALSE)</f>
        <v>12024</v>
      </c>
      <c r="L74" s="14">
        <f>VLOOKUP(A74,dt!$A$2:$DC$78,12,FALSE)</f>
        <v>75313</v>
      </c>
      <c r="M74" s="14">
        <f>VLOOKUP(A74,dt!$A$2:$DC$78,13,FALSE)</f>
        <v>51</v>
      </c>
      <c r="N74" s="14">
        <f>VLOOKUP(A74,dt!$A$2:$DC$78,14,FALSE)</f>
        <v>84052</v>
      </c>
      <c r="O74" s="14">
        <f>VLOOKUP(A74,dt!$A$2:$DC$78,15,FALSE)</f>
        <v>74</v>
      </c>
    </row>
    <row r="75" spans="1:15" ht="20.45" customHeight="1">
      <c r="A75" s="23" t="s">
        <v>85</v>
      </c>
      <c r="B75" s="14">
        <f>VLOOKUP(A75,dt!$A$2:$DC$78,2,FALSE)</f>
        <v>0</v>
      </c>
      <c r="C75" s="14">
        <f>VLOOKUP(A75,dt!$A$2:$DC$78,3,FALSE)</f>
        <v>0</v>
      </c>
      <c r="D75" s="14">
        <f>VLOOKUP(A75,dt!$A$2:$DC$78,4,FALSE)</f>
        <v>2</v>
      </c>
      <c r="E75" s="14">
        <f>VLOOKUP(A75,dt!$A$2:$DC$78,5,FALSE)</f>
        <v>10</v>
      </c>
      <c r="F75" s="14">
        <f>VLOOKUP(A75,dt!$A$2:$DC$78,6,FALSE)</f>
        <v>0</v>
      </c>
      <c r="G75" s="14">
        <f>VLOOKUP(A75,dt!$A$2:$DC$78,7,FALSE)</f>
        <v>0</v>
      </c>
      <c r="H75" s="14">
        <f>VLOOKUP(A75,dt!$A$2:$DC$78,8,FALSE)</f>
        <v>12</v>
      </c>
      <c r="I75" s="14">
        <f>VLOOKUP(A75,dt!$A$2:$DC$78,9,FALSE)</f>
        <v>1</v>
      </c>
      <c r="J75" s="14">
        <f>VLOOKUP(A75,dt!$A$2:$DC$78,10,FALSE)</f>
        <v>0</v>
      </c>
      <c r="K75" s="14">
        <f>VLOOKUP(A75,dt!$A$2:$DC$78,11,FALSE)</f>
        <v>28</v>
      </c>
      <c r="L75" s="14">
        <f>VLOOKUP(A75,dt!$A$2:$DC$78,12,FALSE)</f>
        <v>28</v>
      </c>
      <c r="M75" s="14">
        <f>VLOOKUP(A75,dt!$A$2:$DC$78,13,FALSE)</f>
        <v>1</v>
      </c>
      <c r="N75" s="14">
        <f>VLOOKUP(A75,dt!$A$2:$DC$78,14,FALSE)</f>
        <v>40</v>
      </c>
      <c r="O75" s="14">
        <f>VLOOKUP(A75,dt!$A$2:$DC$78,15,FALSE)</f>
        <v>1</v>
      </c>
    </row>
    <row r="76" spans="1:15" ht="20.45" customHeight="1">
      <c r="A76" s="23" t="s">
        <v>84</v>
      </c>
      <c r="B76" s="14">
        <f>VLOOKUP(A76,dt!$A$2:$DC$78,2,FALSE)</f>
        <v>7</v>
      </c>
      <c r="C76" s="14">
        <f>VLOOKUP(A76,dt!$A$2:$DC$78,3,FALSE)</f>
        <v>2</v>
      </c>
      <c r="D76" s="14">
        <f>VLOOKUP(A76,dt!$A$2:$DC$78,4,FALSE)</f>
        <v>5</v>
      </c>
      <c r="E76" s="14">
        <f>VLOOKUP(A76,dt!$A$2:$DC$78,5,FALSE)</f>
        <v>133</v>
      </c>
      <c r="F76" s="14">
        <f>VLOOKUP(A76,dt!$A$2:$DC$78,6,FALSE)</f>
        <v>0</v>
      </c>
      <c r="G76" s="14">
        <f>VLOOKUP(A76,dt!$A$2:$DC$78,7,FALSE)</f>
        <v>0</v>
      </c>
      <c r="H76" s="14">
        <f>VLOOKUP(A76,dt!$A$2:$DC$78,8,FALSE)</f>
        <v>138</v>
      </c>
      <c r="I76" s="14">
        <f>VLOOKUP(A76,dt!$A$2:$DC$78,9,FALSE)</f>
        <v>3</v>
      </c>
      <c r="J76" s="14">
        <f>VLOOKUP(A76,dt!$A$2:$DC$78,10,FALSE)</f>
        <v>420</v>
      </c>
      <c r="K76" s="14">
        <f>VLOOKUP(A76,dt!$A$2:$DC$78,11,FALSE)</f>
        <v>150</v>
      </c>
      <c r="L76" s="14">
        <f>VLOOKUP(A76,dt!$A$2:$DC$78,12,FALSE)</f>
        <v>570</v>
      </c>
      <c r="M76" s="14">
        <f>VLOOKUP(A76,dt!$A$2:$DC$78,13,FALSE)</f>
        <v>2</v>
      </c>
      <c r="N76" s="14">
        <f>VLOOKUP(A76,dt!$A$2:$DC$78,14,FALSE)</f>
        <v>715</v>
      </c>
      <c r="O76" s="14">
        <f>VLOOKUP(A76,dt!$A$2:$DC$78,15,FALSE)</f>
        <v>5</v>
      </c>
    </row>
    <row r="77" spans="1:15" ht="20.45" customHeight="1">
      <c r="A77" s="23" t="s">
        <v>62</v>
      </c>
      <c r="B77" s="14">
        <f>VLOOKUP(A77,dt!$A$2:$DC$78,2,FALSE)</f>
        <v>522</v>
      </c>
      <c r="C77" s="14">
        <f>VLOOKUP(A77,dt!$A$2:$DC$78,3,FALSE)</f>
        <v>36</v>
      </c>
      <c r="D77" s="14">
        <f>VLOOKUP(A77,dt!$A$2:$DC$78,4,FALSE)</f>
        <v>530</v>
      </c>
      <c r="E77" s="14">
        <f>VLOOKUP(A77,dt!$A$2:$DC$78,5,FALSE)</f>
        <v>18073</v>
      </c>
      <c r="F77" s="14">
        <f>VLOOKUP(A77,dt!$A$2:$DC$78,6,FALSE)</f>
        <v>321</v>
      </c>
      <c r="G77" s="14">
        <f>VLOOKUP(A77,dt!$A$2:$DC$78,7,FALSE)</f>
        <v>535</v>
      </c>
      <c r="H77" s="14">
        <f>VLOOKUP(A77,dt!$A$2:$DC$78,8,FALSE)</f>
        <v>19459</v>
      </c>
      <c r="I77" s="14">
        <f>VLOOKUP(A77,dt!$A$2:$DC$78,9,FALSE)</f>
        <v>583</v>
      </c>
      <c r="J77" s="14">
        <f>VLOOKUP(A77,dt!$A$2:$DC$78,10,FALSE)</f>
        <v>85348</v>
      </c>
      <c r="K77" s="14">
        <f>VLOOKUP(A77,dt!$A$2:$DC$78,11,FALSE)</f>
        <v>20063</v>
      </c>
      <c r="L77" s="14">
        <f>VLOOKUP(A77,dt!$A$2:$DC$78,12,FALSE)</f>
        <v>105411</v>
      </c>
      <c r="M77" s="14">
        <f>VLOOKUP(A77,dt!$A$2:$DC$78,13,FALSE)</f>
        <v>866</v>
      </c>
      <c r="N77" s="14">
        <f>VLOOKUP(A77,dt!$A$2:$DC$78,14,FALSE)</f>
        <v>125392</v>
      </c>
      <c r="O77" s="14">
        <f>VLOOKUP(A77,dt!$A$2:$DC$78,15,FALSE)</f>
        <v>1146</v>
      </c>
    </row>
    <row r="78" spans="1:15" ht="20.45" customHeight="1">
      <c r="A78" s="23" t="s">
        <v>53</v>
      </c>
      <c r="B78" s="14">
        <f>VLOOKUP(A78,dt!$A$2:$DC$78,2,FALSE)</f>
        <v>1508</v>
      </c>
      <c r="C78" s="14">
        <f>VLOOKUP(A78,dt!$A$2:$DC$78,3,FALSE)</f>
        <v>206</v>
      </c>
      <c r="D78" s="14">
        <f>VLOOKUP(A78,dt!$A$2:$DC$78,4,FALSE)</f>
        <v>362</v>
      </c>
      <c r="E78" s="14">
        <f>VLOOKUP(A78,dt!$A$2:$DC$78,5,FALSE)</f>
        <v>12343</v>
      </c>
      <c r="F78" s="14">
        <f>VLOOKUP(A78,dt!$A$2:$DC$78,6,FALSE)</f>
        <v>366</v>
      </c>
      <c r="G78" s="14">
        <f>VLOOKUP(A78,dt!$A$2:$DC$78,7,FALSE)</f>
        <v>357</v>
      </c>
      <c r="H78" s="14">
        <f>VLOOKUP(A78,dt!$A$2:$DC$78,8,FALSE)</f>
        <v>13428</v>
      </c>
      <c r="I78" s="14">
        <f>VLOOKUP(A78,dt!$A$2:$DC$78,9,FALSE)</f>
        <v>984</v>
      </c>
      <c r="J78" s="14">
        <f>VLOOKUP(A78,dt!$A$2:$DC$78,10,FALSE)</f>
        <v>91207</v>
      </c>
      <c r="K78" s="14">
        <f>VLOOKUP(A78,dt!$A$2:$DC$78,11,FALSE)</f>
        <v>21125</v>
      </c>
      <c r="L78" s="14">
        <f>VLOOKUP(A78,dt!$A$2:$DC$78,12,FALSE)</f>
        <v>112332</v>
      </c>
      <c r="M78" s="14">
        <f>VLOOKUP(A78,dt!$A$2:$DC$78,13,FALSE)</f>
        <v>1099</v>
      </c>
      <c r="N78" s="14">
        <f>VLOOKUP(A78,dt!$A$2:$DC$78,14,FALSE)</f>
        <v>127268</v>
      </c>
      <c r="O78" s="14">
        <f>VLOOKUP(A78,dt!$A$2:$DC$78,15,FALSE)</f>
        <v>1645</v>
      </c>
    </row>
    <row r="79" spans="1:15" ht="20.45" customHeight="1">
      <c r="A79" s="21" t="s">
        <v>16</v>
      </c>
      <c r="B79" s="18">
        <f>SUM(B80:B88)</f>
        <v>33493</v>
      </c>
      <c r="C79" s="18">
        <f t="shared" ref="C79:O79" si="13">SUM(C80:C88)</f>
        <v>1886</v>
      </c>
      <c r="D79" s="18">
        <f t="shared" si="13"/>
        <v>5947</v>
      </c>
      <c r="E79" s="18">
        <f t="shared" si="13"/>
        <v>115538</v>
      </c>
      <c r="F79" s="18">
        <f t="shared" si="13"/>
        <v>7458</v>
      </c>
      <c r="G79" s="18">
        <f t="shared" si="13"/>
        <v>10722</v>
      </c>
      <c r="H79" s="18">
        <f t="shared" si="13"/>
        <v>139665</v>
      </c>
      <c r="I79" s="18">
        <f t="shared" si="13"/>
        <v>6833</v>
      </c>
      <c r="J79" s="18">
        <f t="shared" si="13"/>
        <v>977159</v>
      </c>
      <c r="K79" s="18">
        <f t="shared" si="13"/>
        <v>205110</v>
      </c>
      <c r="L79" s="18">
        <f t="shared" ref="L79:N79" si="14">SUM(L80:L88)</f>
        <v>1182269</v>
      </c>
      <c r="M79" s="18">
        <f t="shared" si="14"/>
        <v>10909</v>
      </c>
      <c r="N79" s="18">
        <f t="shared" si="14"/>
        <v>1355427</v>
      </c>
      <c r="O79" s="18">
        <f t="shared" si="13"/>
        <v>13780</v>
      </c>
    </row>
    <row r="80" spans="1:15" ht="20.45" customHeight="1">
      <c r="A80" s="23" t="s">
        <v>45</v>
      </c>
      <c r="B80" s="14">
        <f>VLOOKUP(A80,dt!$A$2:$DC$78,2,FALSE)</f>
        <v>6688</v>
      </c>
      <c r="C80" s="14">
        <f>VLOOKUP(A80,dt!$A$2:$DC$78,3,FALSE)</f>
        <v>556</v>
      </c>
      <c r="D80" s="14">
        <f>VLOOKUP(A80,dt!$A$2:$DC$78,4,FALSE)</f>
        <v>1688</v>
      </c>
      <c r="E80" s="14">
        <f>VLOOKUP(A80,dt!$A$2:$DC$78,5,FALSE)</f>
        <v>36816</v>
      </c>
      <c r="F80" s="14">
        <f>VLOOKUP(A80,dt!$A$2:$DC$78,6,FALSE)</f>
        <v>1918</v>
      </c>
      <c r="G80" s="14">
        <f>VLOOKUP(A80,dt!$A$2:$DC$78,7,FALSE)</f>
        <v>2613</v>
      </c>
      <c r="H80" s="14">
        <f>VLOOKUP(A80,dt!$A$2:$DC$78,8,FALSE)</f>
        <v>43035</v>
      </c>
      <c r="I80" s="14">
        <f>VLOOKUP(A80,dt!$A$2:$DC$78,9,FALSE)</f>
        <v>2278</v>
      </c>
      <c r="J80" s="14">
        <f>VLOOKUP(A80,dt!$A$2:$DC$78,10,FALSE)</f>
        <v>245939</v>
      </c>
      <c r="K80" s="14">
        <f>VLOOKUP(A80,dt!$A$2:$DC$78,11,FALSE)</f>
        <v>56035</v>
      </c>
      <c r="L80" s="14">
        <f>VLOOKUP(A80,dt!$A$2:$DC$78,12,FALSE)</f>
        <v>301974</v>
      </c>
      <c r="M80" s="14">
        <f>VLOOKUP(A80,dt!$A$2:$DC$78,13,FALSE)</f>
        <v>3473</v>
      </c>
      <c r="N80" s="14">
        <f>VLOOKUP(A80,dt!$A$2:$DC$78,14,FALSE)</f>
        <v>351697</v>
      </c>
      <c r="O80" s="14">
        <f>VLOOKUP(A80,dt!$A$2:$DC$78,15,FALSE)</f>
        <v>4351</v>
      </c>
    </row>
    <row r="81" spans="1:15" ht="20.45" customHeight="1">
      <c r="A81" s="23" t="s">
        <v>24</v>
      </c>
      <c r="B81" s="14">
        <f>VLOOKUP(A81,dt!$A$2:$DC$78,2,FALSE)</f>
        <v>5710</v>
      </c>
      <c r="C81" s="14">
        <f>VLOOKUP(A81,dt!$A$2:$DC$78,3,FALSE)</f>
        <v>219</v>
      </c>
      <c r="D81" s="14">
        <f>VLOOKUP(A81,dt!$A$2:$DC$78,4,FALSE)</f>
        <v>395</v>
      </c>
      <c r="E81" s="14">
        <f>VLOOKUP(A81,dt!$A$2:$DC$78,5,FALSE)</f>
        <v>7461</v>
      </c>
      <c r="F81" s="14">
        <f>VLOOKUP(A81,dt!$A$2:$DC$78,6,FALSE)</f>
        <v>1397</v>
      </c>
      <c r="G81" s="14">
        <f>VLOOKUP(A81,dt!$A$2:$DC$78,7,FALSE)</f>
        <v>2417</v>
      </c>
      <c r="H81" s="14">
        <f>VLOOKUP(A81,dt!$A$2:$DC$78,8,FALSE)</f>
        <v>11670</v>
      </c>
      <c r="I81" s="14">
        <f>VLOOKUP(A81,dt!$A$2:$DC$78,9,FALSE)</f>
        <v>215</v>
      </c>
      <c r="J81" s="14">
        <f>VLOOKUP(A81,dt!$A$2:$DC$78,10,FALSE)</f>
        <v>75660</v>
      </c>
      <c r="K81" s="14">
        <f>VLOOKUP(A81,dt!$A$2:$DC$78,11,FALSE)</f>
        <v>9371</v>
      </c>
      <c r="L81" s="14">
        <f>VLOOKUP(A81,dt!$A$2:$DC$78,12,FALSE)</f>
        <v>85031</v>
      </c>
      <c r="M81" s="14">
        <f>VLOOKUP(A81,dt!$A$2:$DC$78,13,FALSE)</f>
        <v>464</v>
      </c>
      <c r="N81" s="14">
        <f>VLOOKUP(A81,dt!$A$2:$DC$78,14,FALSE)</f>
        <v>102411</v>
      </c>
      <c r="O81" s="14">
        <f>VLOOKUP(A81,dt!$A$2:$DC$78,15,FALSE)</f>
        <v>694</v>
      </c>
    </row>
    <row r="82" spans="1:15" ht="20.45" customHeight="1">
      <c r="A82" s="23" t="s">
        <v>58</v>
      </c>
      <c r="B82" s="14">
        <f>VLOOKUP(A82,dt!$A$2:$DC$78,2,FALSE)</f>
        <v>1447</v>
      </c>
      <c r="C82" s="14">
        <f>VLOOKUP(A82,dt!$A$2:$DC$78,3,FALSE)</f>
        <v>99</v>
      </c>
      <c r="D82" s="14">
        <f>VLOOKUP(A82,dt!$A$2:$DC$78,4,FALSE)</f>
        <v>133</v>
      </c>
      <c r="E82" s="14">
        <f>VLOOKUP(A82,dt!$A$2:$DC$78,5,FALSE)</f>
        <v>2507</v>
      </c>
      <c r="F82" s="14">
        <f>VLOOKUP(A82,dt!$A$2:$DC$78,6,FALSE)</f>
        <v>35</v>
      </c>
      <c r="G82" s="14">
        <f>VLOOKUP(A82,dt!$A$2:$DC$78,7,FALSE)</f>
        <v>345</v>
      </c>
      <c r="H82" s="14">
        <f>VLOOKUP(A82,dt!$A$2:$DC$78,8,FALSE)</f>
        <v>3020</v>
      </c>
      <c r="I82" s="14">
        <f>VLOOKUP(A82,dt!$A$2:$DC$78,9,FALSE)</f>
        <v>104</v>
      </c>
      <c r="J82" s="14">
        <f>VLOOKUP(A82,dt!$A$2:$DC$78,10,FALSE)</f>
        <v>31035</v>
      </c>
      <c r="K82" s="14">
        <f>VLOOKUP(A82,dt!$A$2:$DC$78,11,FALSE)</f>
        <v>6389</v>
      </c>
      <c r="L82" s="14">
        <f>VLOOKUP(A82,dt!$A$2:$DC$78,12,FALSE)</f>
        <v>37424</v>
      </c>
      <c r="M82" s="14">
        <f>VLOOKUP(A82,dt!$A$2:$DC$78,13,FALSE)</f>
        <v>174</v>
      </c>
      <c r="N82" s="14">
        <f>VLOOKUP(A82,dt!$A$2:$DC$78,14,FALSE)</f>
        <v>41891</v>
      </c>
      <c r="O82" s="14">
        <f>VLOOKUP(A82,dt!$A$2:$DC$78,15,FALSE)</f>
        <v>262</v>
      </c>
    </row>
    <row r="83" spans="1:15" ht="20.45" customHeight="1">
      <c r="A83" s="23" t="s">
        <v>65</v>
      </c>
      <c r="B83" s="14">
        <f>VLOOKUP(A83,dt!$A$2:$DC$78,2,FALSE)</f>
        <v>15</v>
      </c>
      <c r="C83" s="14">
        <f>VLOOKUP(A83,dt!$A$2:$DC$78,3,FALSE)</f>
        <v>2</v>
      </c>
      <c r="D83" s="14">
        <f>VLOOKUP(A83,dt!$A$2:$DC$78,4,FALSE)</f>
        <v>2</v>
      </c>
      <c r="E83" s="14">
        <f>VLOOKUP(A83,dt!$A$2:$DC$78,5,FALSE)</f>
        <v>32</v>
      </c>
      <c r="F83" s="14">
        <f>VLOOKUP(A83,dt!$A$2:$DC$78,6,FALSE)</f>
        <v>0</v>
      </c>
      <c r="G83" s="14">
        <f>VLOOKUP(A83,dt!$A$2:$DC$78,7,FALSE)</f>
        <v>0</v>
      </c>
      <c r="H83" s="14">
        <f>VLOOKUP(A83,dt!$A$2:$DC$78,8,FALSE)</f>
        <v>34</v>
      </c>
      <c r="I83" s="14">
        <f>VLOOKUP(A83,dt!$A$2:$DC$78,9,FALSE)</f>
        <v>2</v>
      </c>
      <c r="J83" s="14">
        <f>VLOOKUP(A83,dt!$A$2:$DC$78,10,FALSE)</f>
        <v>1009</v>
      </c>
      <c r="K83" s="14">
        <f>VLOOKUP(A83,dt!$A$2:$DC$78,11,FALSE)</f>
        <v>0</v>
      </c>
      <c r="L83" s="14">
        <f>VLOOKUP(A83,dt!$A$2:$DC$78,12,FALSE)</f>
        <v>1009</v>
      </c>
      <c r="M83" s="14">
        <f>VLOOKUP(A83,dt!$A$2:$DC$78,13,FALSE)</f>
        <v>15</v>
      </c>
      <c r="N83" s="14">
        <f>VLOOKUP(A83,dt!$A$2:$DC$78,14,FALSE)</f>
        <v>1058</v>
      </c>
      <c r="O83" s="14">
        <f>VLOOKUP(A83,dt!$A$2:$DC$78,15,FALSE)</f>
        <v>17</v>
      </c>
    </row>
    <row r="84" spans="1:15" ht="20.45" customHeight="1">
      <c r="A84" s="23" t="s">
        <v>91</v>
      </c>
      <c r="B84" s="14">
        <f>VLOOKUP(A84,dt!$A$2:$DC$78,2,FALSE)</f>
        <v>11300</v>
      </c>
      <c r="C84" s="14">
        <f>VLOOKUP(A84,dt!$A$2:$DC$78,3,FALSE)</f>
        <v>476</v>
      </c>
      <c r="D84" s="14">
        <f>VLOOKUP(A84,dt!$A$2:$DC$78,4,FALSE)</f>
        <v>1045</v>
      </c>
      <c r="E84" s="14">
        <f>VLOOKUP(A84,dt!$A$2:$DC$78,5,FALSE)</f>
        <v>14983</v>
      </c>
      <c r="F84" s="14">
        <f>VLOOKUP(A84,dt!$A$2:$DC$78,6,FALSE)</f>
        <v>1267</v>
      </c>
      <c r="G84" s="14">
        <f>VLOOKUP(A84,dt!$A$2:$DC$78,7,FALSE)</f>
        <v>1763</v>
      </c>
      <c r="H84" s="14">
        <f>VLOOKUP(A84,dt!$A$2:$DC$78,8,FALSE)</f>
        <v>19058</v>
      </c>
      <c r="I84" s="14">
        <f>VLOOKUP(A84,dt!$A$2:$DC$78,9,FALSE)</f>
        <v>586</v>
      </c>
      <c r="J84" s="14">
        <f>VLOOKUP(A84,dt!$A$2:$DC$78,10,FALSE)</f>
        <v>148141</v>
      </c>
      <c r="K84" s="14">
        <f>VLOOKUP(A84,dt!$A$2:$DC$78,11,FALSE)</f>
        <v>16715</v>
      </c>
      <c r="L84" s="14">
        <f>VLOOKUP(A84,dt!$A$2:$DC$78,12,FALSE)</f>
        <v>164856</v>
      </c>
      <c r="M84" s="14">
        <f>VLOOKUP(A84,dt!$A$2:$DC$78,13,FALSE)</f>
        <v>1099</v>
      </c>
      <c r="N84" s="14">
        <f>VLOOKUP(A84,dt!$A$2:$DC$78,14,FALSE)</f>
        <v>195214</v>
      </c>
      <c r="O84" s="14">
        <f>VLOOKUP(A84,dt!$A$2:$DC$78,15,FALSE)</f>
        <v>1672</v>
      </c>
    </row>
    <row r="85" spans="1:15" ht="20.45" customHeight="1">
      <c r="A85" s="23" t="s">
        <v>72</v>
      </c>
      <c r="B85" s="14">
        <f>VLOOKUP(A85,dt!$A$2:$DC$78,2,FALSE)</f>
        <v>135</v>
      </c>
      <c r="C85" s="14">
        <f>VLOOKUP(A85,dt!$A$2:$DC$78,3,FALSE)</f>
        <v>16</v>
      </c>
      <c r="D85" s="14">
        <f>VLOOKUP(A85,dt!$A$2:$DC$78,4,FALSE)</f>
        <v>77</v>
      </c>
      <c r="E85" s="14">
        <f>VLOOKUP(A85,dt!$A$2:$DC$78,5,FALSE)</f>
        <v>2533</v>
      </c>
      <c r="F85" s="14">
        <f>VLOOKUP(A85,dt!$A$2:$DC$78,6,FALSE)</f>
        <v>61</v>
      </c>
      <c r="G85" s="14">
        <f>VLOOKUP(A85,dt!$A$2:$DC$78,7,FALSE)</f>
        <v>51</v>
      </c>
      <c r="H85" s="14">
        <f>VLOOKUP(A85,dt!$A$2:$DC$78,8,FALSE)</f>
        <v>2722</v>
      </c>
      <c r="I85" s="14">
        <f>VLOOKUP(A85,dt!$A$2:$DC$78,9,FALSE)</f>
        <v>87</v>
      </c>
      <c r="J85" s="14">
        <f>VLOOKUP(A85,dt!$A$2:$DC$78,10,FALSE)</f>
        <v>7344</v>
      </c>
      <c r="K85" s="14">
        <f>VLOOKUP(A85,dt!$A$2:$DC$78,11,FALSE)</f>
        <v>5727</v>
      </c>
      <c r="L85" s="14">
        <f>VLOOKUP(A85,dt!$A$2:$DC$78,12,FALSE)</f>
        <v>13071</v>
      </c>
      <c r="M85" s="14">
        <f>VLOOKUP(A85,dt!$A$2:$DC$78,13,FALSE)</f>
        <v>158</v>
      </c>
      <c r="N85" s="14">
        <f>VLOOKUP(A85,dt!$A$2:$DC$78,14,FALSE)</f>
        <v>15928</v>
      </c>
      <c r="O85" s="14">
        <f>VLOOKUP(A85,dt!$A$2:$DC$78,15,FALSE)</f>
        <v>184</v>
      </c>
    </row>
    <row r="86" spans="1:15" ht="20.45" customHeight="1">
      <c r="A86" s="23" t="s">
        <v>35</v>
      </c>
      <c r="B86" s="14">
        <f>VLOOKUP(A86,dt!$A$2:$DC$78,2,FALSE)</f>
        <v>2094</v>
      </c>
      <c r="C86" s="14">
        <f>VLOOKUP(A86,dt!$A$2:$DC$78,3,FALSE)</f>
        <v>156</v>
      </c>
      <c r="D86" s="14">
        <f>VLOOKUP(A86,dt!$A$2:$DC$78,4,FALSE)</f>
        <v>491</v>
      </c>
      <c r="E86" s="14">
        <f>VLOOKUP(A86,dt!$A$2:$DC$78,5,FALSE)</f>
        <v>7344</v>
      </c>
      <c r="F86" s="14">
        <f>VLOOKUP(A86,dt!$A$2:$DC$78,6,FALSE)</f>
        <v>835</v>
      </c>
      <c r="G86" s="14">
        <f>VLOOKUP(A86,dt!$A$2:$DC$78,7,FALSE)</f>
        <v>1248</v>
      </c>
      <c r="H86" s="14">
        <f>VLOOKUP(A86,dt!$A$2:$DC$78,8,FALSE)</f>
        <v>9918</v>
      </c>
      <c r="I86" s="14">
        <f>VLOOKUP(A86,dt!$A$2:$DC$78,9,FALSE)</f>
        <v>836</v>
      </c>
      <c r="J86" s="14">
        <f>VLOOKUP(A86,dt!$A$2:$DC$78,10,FALSE)</f>
        <v>67213</v>
      </c>
      <c r="K86" s="14">
        <f>VLOOKUP(A86,dt!$A$2:$DC$78,11,FALSE)</f>
        <v>18978</v>
      </c>
      <c r="L86" s="14">
        <f>VLOOKUP(A86,dt!$A$2:$DC$78,12,FALSE)</f>
        <v>86191</v>
      </c>
      <c r="M86" s="14">
        <f>VLOOKUP(A86,dt!$A$2:$DC$78,13,FALSE)</f>
        <v>1372</v>
      </c>
      <c r="N86" s="14">
        <f>VLOOKUP(A86,dt!$A$2:$DC$78,14,FALSE)</f>
        <v>98203</v>
      </c>
      <c r="O86" s="14">
        <f>VLOOKUP(A86,dt!$A$2:$DC$78,15,FALSE)</f>
        <v>1646</v>
      </c>
    </row>
    <row r="87" spans="1:15" ht="20.45" customHeight="1">
      <c r="A87" s="23" t="s">
        <v>38</v>
      </c>
      <c r="B87" s="14">
        <f>VLOOKUP(A87,dt!$A$2:$DC$78,2,FALSE)</f>
        <v>1934</v>
      </c>
      <c r="C87" s="14">
        <f>VLOOKUP(A87,dt!$A$2:$DC$78,3,FALSE)</f>
        <v>119</v>
      </c>
      <c r="D87" s="14">
        <f>VLOOKUP(A87,dt!$A$2:$DC$78,4,FALSE)</f>
        <v>550</v>
      </c>
      <c r="E87" s="14">
        <f>VLOOKUP(A87,dt!$A$2:$DC$78,5,FALSE)</f>
        <v>9639</v>
      </c>
      <c r="F87" s="14">
        <f>VLOOKUP(A87,dt!$A$2:$DC$78,6,FALSE)</f>
        <v>116</v>
      </c>
      <c r="G87" s="14">
        <f>VLOOKUP(A87,dt!$A$2:$DC$78,7,FALSE)</f>
        <v>274</v>
      </c>
      <c r="H87" s="14">
        <f>VLOOKUP(A87,dt!$A$2:$DC$78,8,FALSE)</f>
        <v>10579</v>
      </c>
      <c r="I87" s="14">
        <f>VLOOKUP(A87,dt!$A$2:$DC$78,9,FALSE)</f>
        <v>378</v>
      </c>
      <c r="J87" s="14">
        <f>VLOOKUP(A87,dt!$A$2:$DC$78,10,FALSE)</f>
        <v>57155</v>
      </c>
      <c r="K87" s="14">
        <f>VLOOKUP(A87,dt!$A$2:$DC$78,11,FALSE)</f>
        <v>23233</v>
      </c>
      <c r="L87" s="14">
        <f>VLOOKUP(A87,dt!$A$2:$DC$78,12,FALSE)</f>
        <v>80388</v>
      </c>
      <c r="M87" s="14">
        <f>VLOOKUP(A87,dt!$A$2:$DC$78,13,FALSE)</f>
        <v>634</v>
      </c>
      <c r="N87" s="14">
        <f>VLOOKUP(A87,dt!$A$2:$DC$78,14,FALSE)</f>
        <v>92901</v>
      </c>
      <c r="O87" s="14">
        <f>VLOOKUP(A87,dt!$A$2:$DC$78,15,FALSE)</f>
        <v>786</v>
      </c>
    </row>
    <row r="88" spans="1:15" ht="20.45" customHeight="1">
      <c r="A88" s="23" t="s">
        <v>59</v>
      </c>
      <c r="B88" s="14">
        <f>VLOOKUP(A88,dt!$A$2:$DC$78,2,FALSE)</f>
        <v>4170</v>
      </c>
      <c r="C88" s="14">
        <f>VLOOKUP(A88,dt!$A$2:$DC$78,3,FALSE)</f>
        <v>243</v>
      </c>
      <c r="D88" s="14">
        <f>VLOOKUP(A88,dt!$A$2:$DC$78,4,FALSE)</f>
        <v>1566</v>
      </c>
      <c r="E88" s="14">
        <f>VLOOKUP(A88,dt!$A$2:$DC$78,5,FALSE)</f>
        <v>34223</v>
      </c>
      <c r="F88" s="14">
        <f>VLOOKUP(A88,dt!$A$2:$DC$78,6,FALSE)</f>
        <v>1829</v>
      </c>
      <c r="G88" s="14">
        <f>VLOOKUP(A88,dt!$A$2:$DC$78,7,FALSE)</f>
        <v>2011</v>
      </c>
      <c r="H88" s="14">
        <f>VLOOKUP(A88,dt!$A$2:$DC$78,8,FALSE)</f>
        <v>39629</v>
      </c>
      <c r="I88" s="14">
        <f>VLOOKUP(A88,dt!$A$2:$DC$78,9,FALSE)</f>
        <v>2347</v>
      </c>
      <c r="J88" s="14">
        <f>VLOOKUP(A88,dt!$A$2:$DC$78,10,FALSE)</f>
        <v>343663</v>
      </c>
      <c r="K88" s="14">
        <f>VLOOKUP(A88,dt!$A$2:$DC$78,11,FALSE)</f>
        <v>68662</v>
      </c>
      <c r="L88" s="14">
        <f>VLOOKUP(A88,dt!$A$2:$DC$78,12,FALSE)</f>
        <v>412325</v>
      </c>
      <c r="M88" s="14">
        <f>VLOOKUP(A88,dt!$A$2:$DC$78,13,FALSE)</f>
        <v>3520</v>
      </c>
      <c r="N88" s="14">
        <f>VLOOKUP(A88,dt!$A$2:$DC$78,14,FALSE)</f>
        <v>456124</v>
      </c>
      <c r="O88" s="14">
        <f>VLOOKUP(A88,dt!$A$2:$DC$78,15,FALSE)</f>
        <v>4168</v>
      </c>
    </row>
    <row r="89" spans="1:15" ht="20.45" customHeight="1">
      <c r="A89" s="21" t="s">
        <v>17</v>
      </c>
      <c r="B89" s="18">
        <f>SUM(B90:B94)</f>
        <v>1526</v>
      </c>
      <c r="C89" s="18">
        <f t="shared" ref="C89:O89" si="15">SUM(C90:C94)</f>
        <v>147</v>
      </c>
      <c r="D89" s="18">
        <f t="shared" si="15"/>
        <v>896</v>
      </c>
      <c r="E89" s="18">
        <f t="shared" si="15"/>
        <v>14896</v>
      </c>
      <c r="F89" s="18">
        <f t="shared" si="15"/>
        <v>500</v>
      </c>
      <c r="G89" s="18">
        <f t="shared" si="15"/>
        <v>1643</v>
      </c>
      <c r="H89" s="18">
        <f t="shared" si="15"/>
        <v>17935</v>
      </c>
      <c r="I89" s="18">
        <f t="shared" si="15"/>
        <v>652</v>
      </c>
      <c r="J89" s="18">
        <f t="shared" si="15"/>
        <v>52515</v>
      </c>
      <c r="K89" s="18">
        <f t="shared" si="15"/>
        <v>31563</v>
      </c>
      <c r="L89" s="18">
        <f t="shared" ref="L89:N89" si="16">SUM(L90:L94)</f>
        <v>84078</v>
      </c>
      <c r="M89" s="18">
        <f t="shared" si="16"/>
        <v>759</v>
      </c>
      <c r="N89" s="18">
        <f t="shared" si="16"/>
        <v>103539</v>
      </c>
      <c r="O89" s="18">
        <f t="shared" si="15"/>
        <v>1122</v>
      </c>
    </row>
    <row r="90" spans="1:15" ht="20.45" customHeight="1">
      <c r="A90" s="23" t="s">
        <v>81</v>
      </c>
      <c r="B90" s="14">
        <f>VLOOKUP(A90,dt!$A$2:$DC$78,2,FALSE)</f>
        <v>684</v>
      </c>
      <c r="C90" s="14">
        <f>VLOOKUP(A90,dt!$A$2:$DC$78,3,FALSE)</f>
        <v>50</v>
      </c>
      <c r="D90" s="14">
        <f>VLOOKUP(A90,dt!$A$2:$DC$78,4,FALSE)</f>
        <v>616</v>
      </c>
      <c r="E90" s="14">
        <f>VLOOKUP(A90,dt!$A$2:$DC$78,5,FALSE)</f>
        <v>12672</v>
      </c>
      <c r="F90" s="14">
        <f>VLOOKUP(A90,dt!$A$2:$DC$78,6,FALSE)</f>
        <v>215</v>
      </c>
      <c r="G90" s="14">
        <f>VLOOKUP(A90,dt!$A$2:$DC$78,7,FALSE)</f>
        <v>1068</v>
      </c>
      <c r="H90" s="14">
        <f>VLOOKUP(A90,dt!$A$2:$DC$78,8,FALSE)</f>
        <v>14571</v>
      </c>
      <c r="I90" s="14">
        <f>VLOOKUP(A90,dt!$A$2:$DC$78,9,FALSE)</f>
        <v>453</v>
      </c>
      <c r="J90" s="14">
        <f>VLOOKUP(A90,dt!$A$2:$DC$78,10,FALSE)</f>
        <v>33944</v>
      </c>
      <c r="K90" s="14">
        <f>VLOOKUP(A90,dt!$A$2:$DC$78,11,FALSE)</f>
        <v>24798</v>
      </c>
      <c r="L90" s="14">
        <f>VLOOKUP(A90,dt!$A$2:$DC$78,12,FALSE)</f>
        <v>58742</v>
      </c>
      <c r="M90" s="14">
        <f>VLOOKUP(A90,dt!$A$2:$DC$78,13,FALSE)</f>
        <v>484</v>
      </c>
      <c r="N90" s="14">
        <f>VLOOKUP(A90,dt!$A$2:$DC$78,14,FALSE)</f>
        <v>73997</v>
      </c>
      <c r="O90" s="14">
        <f>VLOOKUP(A90,dt!$A$2:$DC$78,15,FALSE)</f>
        <v>716</v>
      </c>
    </row>
    <row r="91" spans="1:15" ht="20.45" customHeight="1">
      <c r="A91" s="23" t="s">
        <v>82</v>
      </c>
      <c r="B91" s="14">
        <f>VLOOKUP(A91,dt!$A$2:$DC$78,2,FALSE)</f>
        <v>164</v>
      </c>
      <c r="C91" s="14">
        <f>VLOOKUP(A91,dt!$A$2:$DC$78,3,FALSE)</f>
        <v>6</v>
      </c>
      <c r="D91" s="14">
        <f>VLOOKUP(A91,dt!$A$2:$DC$78,4,FALSE)</f>
        <v>89</v>
      </c>
      <c r="E91" s="14">
        <f>VLOOKUP(A91,dt!$A$2:$DC$78,5,FALSE)</f>
        <v>432</v>
      </c>
      <c r="F91" s="14">
        <f>VLOOKUP(A91,dt!$A$2:$DC$78,6,FALSE)</f>
        <v>5</v>
      </c>
      <c r="G91" s="14">
        <f>VLOOKUP(A91,dt!$A$2:$DC$78,7,FALSE)</f>
        <v>13</v>
      </c>
      <c r="H91" s="14">
        <f>VLOOKUP(A91,dt!$A$2:$DC$78,8,FALSE)</f>
        <v>539</v>
      </c>
      <c r="I91" s="14">
        <f>VLOOKUP(A91,dt!$A$2:$DC$78,9,FALSE)</f>
        <v>28</v>
      </c>
      <c r="J91" s="14">
        <f>VLOOKUP(A91,dt!$A$2:$DC$78,10,FALSE)</f>
        <v>9403</v>
      </c>
      <c r="K91" s="14">
        <f>VLOOKUP(A91,dt!$A$2:$DC$78,11,FALSE)</f>
        <v>1989</v>
      </c>
      <c r="L91" s="14">
        <f>VLOOKUP(A91,dt!$A$2:$DC$78,12,FALSE)</f>
        <v>11392</v>
      </c>
      <c r="M91" s="14">
        <f>VLOOKUP(A91,dt!$A$2:$DC$78,13,FALSE)</f>
        <v>65</v>
      </c>
      <c r="N91" s="14">
        <f>VLOOKUP(A91,dt!$A$2:$DC$78,14,FALSE)</f>
        <v>12095</v>
      </c>
      <c r="O91" s="14">
        <f>VLOOKUP(A91,dt!$A$2:$DC$78,15,FALSE)</f>
        <v>73</v>
      </c>
    </row>
    <row r="92" spans="1:15" ht="20.45" customHeight="1">
      <c r="A92" s="23" t="s">
        <v>55</v>
      </c>
      <c r="B92" s="14">
        <f>VLOOKUP(A92,dt!$A$2:$DC$78,2,FALSE)</f>
        <v>366</v>
      </c>
      <c r="C92" s="14">
        <f>VLOOKUP(A92,dt!$A$2:$DC$78,3,FALSE)</f>
        <v>50</v>
      </c>
      <c r="D92" s="14">
        <f>VLOOKUP(A92,dt!$A$2:$DC$78,4,FALSE)</f>
        <v>47</v>
      </c>
      <c r="E92" s="14">
        <f>VLOOKUP(A92,dt!$A$2:$DC$78,5,FALSE)</f>
        <v>500</v>
      </c>
      <c r="F92" s="14">
        <f>VLOOKUP(A92,dt!$A$2:$DC$78,6,FALSE)</f>
        <v>106</v>
      </c>
      <c r="G92" s="14">
        <f>VLOOKUP(A92,dt!$A$2:$DC$78,7,FALSE)</f>
        <v>135</v>
      </c>
      <c r="H92" s="14">
        <f>VLOOKUP(A92,dt!$A$2:$DC$78,8,FALSE)</f>
        <v>788</v>
      </c>
      <c r="I92" s="14">
        <f>VLOOKUP(A92,dt!$A$2:$DC$78,9,FALSE)</f>
        <v>34</v>
      </c>
      <c r="J92" s="14">
        <f>VLOOKUP(A92,dt!$A$2:$DC$78,10,FALSE)</f>
        <v>2442</v>
      </c>
      <c r="K92" s="14">
        <f>VLOOKUP(A92,dt!$A$2:$DC$78,11,FALSE)</f>
        <v>983</v>
      </c>
      <c r="L92" s="14">
        <f>VLOOKUP(A92,dt!$A$2:$DC$78,12,FALSE)</f>
        <v>3425</v>
      </c>
      <c r="M92" s="14">
        <f>VLOOKUP(A92,dt!$A$2:$DC$78,13,FALSE)</f>
        <v>33</v>
      </c>
      <c r="N92" s="14">
        <f>VLOOKUP(A92,dt!$A$2:$DC$78,14,FALSE)</f>
        <v>4579</v>
      </c>
      <c r="O92" s="14">
        <f>VLOOKUP(A92,dt!$A$2:$DC$78,15,FALSE)</f>
        <v>94</v>
      </c>
    </row>
    <row r="93" spans="1:15" ht="20.45" customHeight="1">
      <c r="A93" s="23" t="s">
        <v>70</v>
      </c>
      <c r="B93" s="14">
        <f>VLOOKUP(A93,dt!$A$2:$DC$78,2,FALSE)</f>
        <v>237</v>
      </c>
      <c r="C93" s="14">
        <f>VLOOKUP(A93,dt!$A$2:$DC$78,3,FALSE)</f>
        <v>31</v>
      </c>
      <c r="D93" s="14">
        <f>VLOOKUP(A93,dt!$A$2:$DC$78,4,FALSE)</f>
        <v>61</v>
      </c>
      <c r="E93" s="14">
        <f>VLOOKUP(A93,dt!$A$2:$DC$78,5,FALSE)</f>
        <v>328</v>
      </c>
      <c r="F93" s="14">
        <f>VLOOKUP(A93,dt!$A$2:$DC$78,6,FALSE)</f>
        <v>39</v>
      </c>
      <c r="G93" s="14">
        <f>VLOOKUP(A93,dt!$A$2:$DC$78,7,FALSE)</f>
        <v>53</v>
      </c>
      <c r="H93" s="14">
        <f>VLOOKUP(A93,dt!$A$2:$DC$78,8,FALSE)</f>
        <v>481</v>
      </c>
      <c r="I93" s="14">
        <f>VLOOKUP(A93,dt!$A$2:$DC$78,9,FALSE)</f>
        <v>60</v>
      </c>
      <c r="J93" s="14">
        <f>VLOOKUP(A93,dt!$A$2:$DC$78,10,FALSE)</f>
        <v>2914</v>
      </c>
      <c r="K93" s="14">
        <f>VLOOKUP(A93,dt!$A$2:$DC$78,11,FALSE)</f>
        <v>1685</v>
      </c>
      <c r="L93" s="14">
        <f>VLOOKUP(A93,dt!$A$2:$DC$78,12,FALSE)</f>
        <v>4599</v>
      </c>
      <c r="M93" s="14">
        <f>VLOOKUP(A93,dt!$A$2:$DC$78,13,FALSE)</f>
        <v>60</v>
      </c>
      <c r="N93" s="14">
        <f>VLOOKUP(A93,dt!$A$2:$DC$78,14,FALSE)</f>
        <v>5317</v>
      </c>
      <c r="O93" s="14">
        <f>VLOOKUP(A93,dt!$A$2:$DC$78,15,FALSE)</f>
        <v>106</v>
      </c>
    </row>
    <row r="94" spans="1:15" ht="20.45" customHeight="1">
      <c r="A94" s="23" t="s">
        <v>48</v>
      </c>
      <c r="B94" s="14">
        <f>VLOOKUP(A94,dt!$A$2:$DC$78,2,FALSE)</f>
        <v>75</v>
      </c>
      <c r="C94" s="14">
        <f>VLOOKUP(A94,dt!$A$2:$DC$78,3,FALSE)</f>
        <v>10</v>
      </c>
      <c r="D94" s="14">
        <f>VLOOKUP(A94,dt!$A$2:$DC$78,4,FALSE)</f>
        <v>83</v>
      </c>
      <c r="E94" s="14">
        <f>VLOOKUP(A94,dt!$A$2:$DC$78,5,FALSE)</f>
        <v>964</v>
      </c>
      <c r="F94" s="14">
        <f>VLOOKUP(A94,dt!$A$2:$DC$78,6,FALSE)</f>
        <v>135</v>
      </c>
      <c r="G94" s="14">
        <f>VLOOKUP(A94,dt!$A$2:$DC$78,7,FALSE)</f>
        <v>374</v>
      </c>
      <c r="H94" s="14">
        <f>VLOOKUP(A94,dt!$A$2:$DC$78,8,FALSE)</f>
        <v>1556</v>
      </c>
      <c r="I94" s="14">
        <f>VLOOKUP(A94,dt!$A$2:$DC$78,9,FALSE)</f>
        <v>77</v>
      </c>
      <c r="J94" s="14">
        <f>VLOOKUP(A94,dt!$A$2:$DC$78,10,FALSE)</f>
        <v>3812</v>
      </c>
      <c r="K94" s="14">
        <f>VLOOKUP(A94,dt!$A$2:$DC$78,11,FALSE)</f>
        <v>2108</v>
      </c>
      <c r="L94" s="14">
        <f>VLOOKUP(A94,dt!$A$2:$DC$78,12,FALSE)</f>
        <v>5920</v>
      </c>
      <c r="M94" s="14">
        <f>VLOOKUP(A94,dt!$A$2:$DC$78,13,FALSE)</f>
        <v>117</v>
      </c>
      <c r="N94" s="14">
        <f>VLOOKUP(A94,dt!$A$2:$DC$78,14,FALSE)</f>
        <v>7551</v>
      </c>
      <c r="O94" s="14">
        <f>VLOOKUP(A94,dt!$A$2:$DC$78,15,FALSE)</f>
        <v>133</v>
      </c>
    </row>
    <row r="95" spans="1:15" s="8" customFormat="1" ht="20.4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7"/>
      <c r="L95" s="7"/>
      <c r="M95" s="7"/>
      <c r="N95" s="7"/>
      <c r="O95" s="7"/>
    </row>
    <row r="96" spans="1:15" s="9" customFormat="1" ht="20.45" customHeight="1">
      <c r="A96" s="1" t="s">
        <v>18</v>
      </c>
      <c r="B96" s="11" t="s">
        <v>20</v>
      </c>
    </row>
    <row r="97" spans="1:15" ht="20.45" customHeight="1">
      <c r="A97" s="10" t="s">
        <v>19</v>
      </c>
      <c r="B97" s="20" t="s">
        <v>21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</sheetData>
  <sheetProtection algorithmName="SHA-512" hashValue="FV3EGzPjVNUkPdwGH8V8k0cgwj1UqA9EG9/oGTnXmQp9fRysNXZUDCwNXU1I0Nqn4mvDtY2lXqePRomI0fi2NQ==" saltValue="2/LBcd/eMXompQHATqnW4A==" spinCount="100000" sheet="1" formatCells="0" formatColumns="0" formatRows="0" insertColumns="0" insertRows="0" insertHyperlinks="0" deleteColumns="0" deleteRows="0" sort="0" autoFilter="0" pivotTables="0"/>
  <mergeCells count="18">
    <mergeCell ref="A3:A7"/>
    <mergeCell ref="D4:I4"/>
    <mergeCell ref="J4:M4"/>
    <mergeCell ref="H5:I5"/>
    <mergeCell ref="D5:D7"/>
    <mergeCell ref="E5:E7"/>
    <mergeCell ref="F5:F7"/>
    <mergeCell ref="G5:G7"/>
    <mergeCell ref="B5:B7"/>
    <mergeCell ref="C5:C7"/>
    <mergeCell ref="L5:M5"/>
    <mergeCell ref="J5:J7"/>
    <mergeCell ref="N4:O4"/>
    <mergeCell ref="B3:O3"/>
    <mergeCell ref="K5:K7"/>
    <mergeCell ref="N5:N7"/>
    <mergeCell ref="O5:O7"/>
    <mergeCell ref="B4:C4"/>
  </mergeCells>
  <phoneticPr fontId="6" type="noConversion"/>
  <printOptions horizontalCentered="1"/>
  <pageMargins left="0.39370078740157483" right="0.39370078740157483" top="0.59055118110236227" bottom="0.59055118110236227" header="0.27559055118110237" footer="0.15748031496062992"/>
  <pageSetup paperSize="9" scale="85" orientation="landscape" r:id="rId1"/>
  <headerFooter alignWithMargins="0"/>
  <ignoredErrors>
    <ignoredError sqref="O19 O29 O38 O51 O60 O70 O79 O89 B89:K89 B79:K79 B70:K70 B60:K60 B51:K51 B38:K38 B29:K29 B19:K19 L19:N19 L29:N29 L38:N38 L51:N51 L60:N60 L70:N70 L79:N79 L89:N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dt</vt:lpstr>
      <vt:lpstr>สุกร</vt:lpstr>
      <vt:lpstr>สุกร!Print_Area</vt:lpstr>
      <vt:lpstr>สุกร!Print_Titles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</dc:creator>
  <cp:lastModifiedBy>User</cp:lastModifiedBy>
  <cp:lastPrinted>2023-08-10T04:05:54Z</cp:lastPrinted>
  <dcterms:created xsi:type="dcterms:W3CDTF">2010-09-16T09:02:50Z</dcterms:created>
  <dcterms:modified xsi:type="dcterms:W3CDTF">2023-10-05T03:29:28Z</dcterms:modified>
</cp:coreProperties>
</file>